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3.xml" ContentType="application/vnd.openxmlformats-officedocument.drawing+xml"/>
  <Override PartName="/xl/worksheets/sheet35.xml" ContentType="application/vnd.openxmlformats-officedocument.spreadsheetml.worksheet+xml"/>
  <Override PartName="/xl/drawings/drawing4.xml" ContentType="application/vnd.openxmlformats-officedocument.drawing+xml"/>
  <Override PartName="/xl/worksheets/sheet36.xml" ContentType="application/vnd.openxmlformats-officedocument.spreadsheetml.worksheet+xml"/>
  <Override PartName="/xl/drawings/drawing5.xml" ContentType="application/vnd.openxmlformats-officedocument.drawing+xml"/>
  <Override PartName="/xl/worksheets/sheet37.xml" ContentType="application/vnd.openxmlformats-officedocument.spreadsheetml.worksheet+xml"/>
  <Override PartName="/xl/drawings/drawing6.xml" ContentType="application/vnd.openxmlformats-officedocument.drawing+xml"/>
  <Override PartName="/xl/worksheets/sheet3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905" windowWidth="14940" windowHeight="810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1" sheetId="25" r:id="rId25"/>
    <sheet name="24-2" sheetId="26" r:id="rId26"/>
    <sheet name="24-3" sheetId="27" r:id="rId27"/>
    <sheet name="24-4" sheetId="28" r:id="rId28"/>
    <sheet name="24-5" sheetId="29" r:id="rId29"/>
    <sheet name="24-6" sheetId="30" r:id="rId30"/>
    <sheet name="24-7" sheetId="31" r:id="rId31"/>
    <sheet name="24-8" sheetId="32" r:id="rId32"/>
    <sheet name="24-9" sheetId="33" r:id="rId33"/>
    <sheet name="24-10" sheetId="34" r:id="rId34"/>
    <sheet name="24-11" sheetId="35" r:id="rId35"/>
    <sheet name="24-12" sheetId="36" r:id="rId36"/>
    <sheet name="24-13" sheetId="37" r:id="rId37"/>
    <sheet name="24-14" sheetId="38" r:id="rId38"/>
  </sheets>
  <externalReferences>
    <externalReference r:id="rId41"/>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'1'!$A$2:$I$28</definedName>
    <definedName name="_xlnm.Print_Area" localSheetId="10">'10'!$A$2:$I$21</definedName>
    <definedName name="_xlnm.Print_Area" localSheetId="11">'11'!$A$2:$K$37</definedName>
    <definedName name="_xlnm.Print_Area" localSheetId="12">'12'!$A$2:$H$40</definedName>
    <definedName name="_xlnm.Print_Area" localSheetId="13">'13'!$A$2:$K$33</definedName>
    <definedName name="_xlnm.Print_Area" localSheetId="14">'14'!$A$2:$I$14</definedName>
    <definedName name="_xlnm.Print_Area" localSheetId="15">'15'!$A$2:$I$11</definedName>
    <definedName name="_xlnm.Print_Area" localSheetId="16">'16'!$A$2:$J$16</definedName>
    <definedName name="_xlnm.Print_Area" localSheetId="17">'17'!$A$2:$E$29</definedName>
    <definedName name="_xlnm.Print_Area" localSheetId="18">'18'!$A$2:$E$75</definedName>
    <definedName name="_xlnm.Print_Area" localSheetId="19">'19'!$A$2:$N$56</definedName>
    <definedName name="_xlnm.Print_Area" localSheetId="2">'2'!$A$2:$H$22</definedName>
    <definedName name="_xlnm.Print_Area" localSheetId="20">'20'!$A$2:$T$62</definedName>
    <definedName name="_xlnm.Print_Area" localSheetId="21">'21'!$A$2:$H$69</definedName>
    <definedName name="_xlnm.Print_Area" localSheetId="22">'22'!$A$2:$H$56</definedName>
    <definedName name="_xlnm.Print_Area" localSheetId="24">'24-1'!$A$2:$L$66</definedName>
    <definedName name="_xlnm.Print_Area" localSheetId="33">'24-10'!$A$2:$AG$66</definedName>
    <definedName name="_xlnm.Print_Area" localSheetId="34">'24-11'!$A$2:$X$66</definedName>
    <definedName name="_xlnm.Print_Area" localSheetId="35">'24-12'!$A$2:$AC$66</definedName>
    <definedName name="_xlnm.Print_Area" localSheetId="36">'24-13'!$A$2:$AE$66</definedName>
    <definedName name="_xlnm.Print_Area" localSheetId="37">'24-14'!$A$2:$AM$65</definedName>
    <definedName name="_xlnm.Print_Area" localSheetId="25">'24-2'!$A$2:$BJ$65</definedName>
    <definedName name="_xlnm.Print_Area" localSheetId="26">'24-3'!$A$2:$N$65</definedName>
    <definedName name="_xlnm.Print_Area" localSheetId="27">'24-4'!$A$2:$M$67</definedName>
    <definedName name="_xlnm.Print_Area" localSheetId="28">'24-5'!$A$2:$O$66</definedName>
    <definedName name="_xlnm.Print_Area" localSheetId="29">'24-6'!$A$2:$N$66</definedName>
    <definedName name="_xlnm.Print_Area" localSheetId="30">'24-7'!$A$2:$K$65</definedName>
    <definedName name="_xlnm.Print_Area" localSheetId="31">'24-8'!$A$2:$N$65</definedName>
    <definedName name="_xlnm.Print_Area" localSheetId="32">'24-9'!$A$2:$X$64</definedName>
    <definedName name="_xlnm.Print_Area" localSheetId="3">'3'!$A$2:$G$12</definedName>
    <definedName name="_xlnm.Print_Area" localSheetId="4">'4'!$A$2:$G$29</definedName>
    <definedName name="_xlnm.Print_Area" localSheetId="5">'5'!$A$2:$S$153</definedName>
    <definedName name="_xlnm.Print_Area" localSheetId="6">'6'!$A$2:$F$39</definedName>
    <definedName name="_xlnm.Print_Area" localSheetId="7">'7'!$A$2:$L$63</definedName>
    <definedName name="_xlnm.Print_Area" localSheetId="8">'8'!$A$2:$P$6</definedName>
    <definedName name="_xlnm.Print_Area" localSheetId="9">'9'!$A$2:$K$12</definedName>
    <definedName name="_xlnm.Print_Area" localSheetId="0">'目次'!$A$1:$B$41</definedName>
    <definedName name="_xlnm.Print_Titles" localSheetId="25">'24-2'!$A:$B,'24-2'!$4:$5</definedName>
    <definedName name="_xlnm.Print_Titles" localSheetId="30">'24-7'!$A:$B</definedName>
    <definedName name="_xlnm.Print_Titles" localSheetId="31">'24-8'!$A:$B</definedName>
    <definedName name="_xlnm.Print_Titles" localSheetId="32">'24-9'!$A:$B,'24-9'!$4:$4</definedName>
    <definedName name="_xlnm.Print_Titles" localSheetId="5">'5'!$A:$A,'5'!$4:$5</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<sst xmlns="http://schemas.openxmlformats.org/spreadsheetml/2006/main" count="3907" uniqueCount="1120">
  <si>
    <t>松ノ内町</t>
  </si>
  <si>
    <t>月若町</t>
  </si>
  <si>
    <t>西芦屋町</t>
  </si>
  <si>
    <t>三条南町</t>
  </si>
  <si>
    <t>楠町</t>
  </si>
  <si>
    <t>上宮川町</t>
  </si>
  <si>
    <t>業平町</t>
  </si>
  <si>
    <t>前田町</t>
  </si>
  <si>
    <t>清水町</t>
  </si>
  <si>
    <t>春日町</t>
  </si>
  <si>
    <t>打出小槌町</t>
  </si>
  <si>
    <t>宮塚町</t>
  </si>
  <si>
    <t>茶屋之町</t>
  </si>
  <si>
    <t>大桝町</t>
  </si>
  <si>
    <t>公光町</t>
  </si>
  <si>
    <t>川西町</t>
  </si>
  <si>
    <t>津知町</t>
  </si>
  <si>
    <t>総数（住宅の建て方） 注)</t>
  </si>
  <si>
    <t>注）総数には住宅の建て方「不詳」を含む。</t>
  </si>
  <si>
    <t>打出町</t>
  </si>
  <si>
    <t>南宮町</t>
  </si>
  <si>
    <t>若宮町</t>
  </si>
  <si>
    <t>宮川町</t>
  </si>
  <si>
    <t>竹園町</t>
  </si>
  <si>
    <t>精道町</t>
  </si>
  <si>
    <t>浜芦屋町</t>
  </si>
  <si>
    <t>平田北町</t>
  </si>
  <si>
    <t>大東町</t>
  </si>
  <si>
    <t>浜町</t>
  </si>
  <si>
    <t>西蔵町</t>
  </si>
  <si>
    <t>呉川町</t>
  </si>
  <si>
    <t>伊勢町</t>
  </si>
  <si>
    <t>松浜町</t>
  </si>
  <si>
    <t>平田町</t>
  </si>
  <si>
    <t>新浜町</t>
  </si>
  <si>
    <t>浜風町</t>
  </si>
  <si>
    <t>高浜町</t>
  </si>
  <si>
    <t>若葉町</t>
  </si>
  <si>
    <t>緑町</t>
  </si>
  <si>
    <t>潮見町</t>
  </si>
  <si>
    <t>陽光町</t>
  </si>
  <si>
    <t>海洋町</t>
  </si>
  <si>
    <t>南浜町</t>
  </si>
  <si>
    <t>涼風町</t>
  </si>
  <si>
    <t>　　　 区分
町名</t>
  </si>
  <si>
    <t>　一　　　　般　　　　世　　　　帯</t>
  </si>
  <si>
    <t>施設等の
世帯数</t>
  </si>
  <si>
    <t>国勢調査資料（平成２２年）</t>
  </si>
  <si>
    <t>世　　　　　帯　　　　　数</t>
  </si>
  <si>
    <t>世帯
人員</t>
  </si>
  <si>
    <t>１世帯当たり人員</t>
  </si>
  <si>
    <t>世　　帯　　人　　員　　が</t>
  </si>
  <si>
    <t>１人</t>
  </si>
  <si>
    <t>２人</t>
  </si>
  <si>
    <t>３人</t>
  </si>
  <si>
    <t>４人</t>
  </si>
  <si>
    <t>５人</t>
  </si>
  <si>
    <t>６人</t>
  </si>
  <si>
    <t>７人以上</t>
  </si>
  <si>
    <t>6歳未満
世帯員の
いる
一般世帯</t>
  </si>
  <si>
    <t>18歳未満
世帯員の
いる
一般世帯</t>
  </si>
  <si>
    <t>65歳以上
世帯員の
いる
一般世帯</t>
  </si>
  <si>
    <t>65歳以上
世帯員
のみの
一般世帯</t>
  </si>
  <si>
    <t xml:space="preserve"> </t>
  </si>
  <si>
    <t>親族
のみの
世帯</t>
  </si>
  <si>
    <t>非親族を含む世帯</t>
  </si>
  <si>
    <t>一般
世帯数</t>
  </si>
  <si>
    <t>一般
世帯
人員
(人)</t>
  </si>
  <si>
    <t>１世帯
当たり
人員
(人)</t>
  </si>
  <si>
    <t>間借り</t>
  </si>
  <si>
    <t>持ち家</t>
  </si>
  <si>
    <t>　２４－６　住居の種類，住宅の所有の関係別一般世帯数，一般世帯人員，１世帯当たり人員</t>
  </si>
  <si>
    <t>　２４－９　産業（大分類）別１５歳以上就業者数</t>
  </si>
  <si>
    <t>このページのトップへ</t>
  </si>
  <si>
    <t>公営・
都市機構
・公社の
借家</t>
  </si>
  <si>
    <t>民営の借家</t>
  </si>
  <si>
    <t>給与
住宅</t>
  </si>
  <si>
    <t>　　 　  区分
町名</t>
  </si>
  <si>
    <t>15歳以上
人口</t>
  </si>
  <si>
    <t>労働力
人口</t>
  </si>
  <si>
    <t>非労働力
人口</t>
  </si>
  <si>
    <t>総数
(不詳含む)</t>
  </si>
  <si>
    <t>　　   区分
町名</t>
  </si>
  <si>
    <t>一般世帯数</t>
  </si>
  <si>
    <t>1世帯当たり人員</t>
  </si>
  <si>
    <t>一戸建</t>
  </si>
  <si>
    <t>長屋建</t>
  </si>
  <si>
    <t>その他</t>
  </si>
  <si>
    <t xml:space="preserve">共  同  住  宅     </t>
  </si>
  <si>
    <r>
      <t>（再掲）</t>
    </r>
    <r>
      <rPr>
        <sz val="9"/>
        <rFont val="ＭＳ 明朝"/>
        <family val="1"/>
      </rPr>
      <t>世帯が住んでいる階 1・2階</t>
    </r>
  </si>
  <si>
    <r>
      <t>（再掲）</t>
    </r>
    <r>
      <rPr>
        <sz val="9"/>
        <rFont val="ＭＳ 明朝"/>
        <family val="1"/>
      </rPr>
      <t>世帯が住んでいる階 3～5階</t>
    </r>
  </si>
  <si>
    <r>
      <t>（再掲）</t>
    </r>
    <r>
      <rPr>
        <sz val="9"/>
        <rFont val="ＭＳ 明朝"/>
        <family val="1"/>
      </rPr>
      <t>世帯が住んでいる階 6～10階</t>
    </r>
  </si>
  <si>
    <r>
      <t>（再掲）</t>
    </r>
    <r>
      <rPr>
        <sz val="9"/>
        <rFont val="ＭＳ 明朝"/>
        <family val="1"/>
      </rPr>
      <t>世帯が住んでいる階 11～14階</t>
    </r>
  </si>
  <si>
    <t>目　　次</t>
  </si>
  <si>
    <r>
      <t>（再掲）</t>
    </r>
    <r>
      <rPr>
        <sz val="9"/>
        <rFont val="ＭＳ 明朝"/>
        <family val="1"/>
      </rPr>
      <t>世帯が住んでいる階 15階以上</t>
    </r>
  </si>
  <si>
    <t xml:space="preserve">　  持ち家 </t>
  </si>
  <si>
    <t xml:space="preserve">　  民営の借家 </t>
  </si>
  <si>
    <t xml:space="preserve">　  給与住宅 </t>
  </si>
  <si>
    <t>15歳以上
就業者数
(不詳含)</t>
  </si>
  <si>
    <t>雇用者
(役員含)</t>
  </si>
  <si>
    <t>自営業者(家庭内職者含)</t>
  </si>
  <si>
    <t>家族
従業者</t>
  </si>
  <si>
    <t>総　数
(不詳含)</t>
  </si>
  <si>
    <t>うち農業</t>
  </si>
  <si>
    <t>Ｂ漁業</t>
  </si>
  <si>
    <t>Ｃ鉱業，採石業，砂利採取業</t>
  </si>
  <si>
    <t>Ｄ建設業</t>
  </si>
  <si>
    <t>Ｅ製造業</t>
  </si>
  <si>
    <t>Ｆ電気・ガス・熱供給・水道業</t>
  </si>
  <si>
    <t>Ｇ　情報通信業</t>
  </si>
  <si>
    <t>Ｉ卸売業，小売業</t>
  </si>
  <si>
    <t>Ｊ金融業，保険業</t>
  </si>
  <si>
    <t>Ｋ不動産業，物品賃貸業</t>
  </si>
  <si>
    <t>Ｌ学術研究，専門・技術サービス業</t>
  </si>
  <si>
    <t>Ｍ宿泊業，飲食サービス業</t>
  </si>
  <si>
    <t>Ｎ生活関連サービス業，娯楽業</t>
  </si>
  <si>
    <t>Ｏ教育，学習支援業</t>
  </si>
  <si>
    <t>Ｐ医療，福祉</t>
  </si>
  <si>
    <t>Ｑ複合サービス事業</t>
  </si>
  <si>
    <t>Ｒサービス業（他に分類されないもの）</t>
  </si>
  <si>
    <t>一般世帯人員</t>
  </si>
  <si>
    <t xml:space="preserve">　  公営・都市再生機構・　公社の借家 </t>
  </si>
  <si>
    <t>Ｓ公務（他に分類されるものを除く）</t>
  </si>
  <si>
    <t>Ｔ分類不能の産業</t>
  </si>
  <si>
    <t>15歳以上就業者数</t>
  </si>
  <si>
    <t>Ａ農業，林業</t>
  </si>
  <si>
    <t>Ｈ運輸業，郵便業</t>
  </si>
  <si>
    <t>３ 人</t>
  </si>
  <si>
    <t>４ 人</t>
  </si>
  <si>
    <t>５ 人</t>
  </si>
  <si>
    <t>６ 人</t>
  </si>
  <si>
    <t>１世帯
当たり
人員</t>
  </si>
  <si>
    <t>就業者数</t>
  </si>
  <si>
    <t>Ⅱ 核家族以外の世帯</t>
  </si>
  <si>
    <t>６歳未満
世帯人員</t>
  </si>
  <si>
    <t>18歳未満
世帯人員</t>
  </si>
  <si>
    <t>１１　世帯の家族類型別一般世帯数，一般世帯人員</t>
  </si>
  <si>
    <t>未満世帯員のいる一般世帯</t>
  </si>
  <si>
    <t>(再掲)18歳未満世帯員のいる一般世帯</t>
  </si>
  <si>
    <t>　18歳未満世帯人員</t>
  </si>
  <si>
    <t>　6歳未満世帯人員</t>
  </si>
  <si>
    <t>１４　世帯人員，住宅の所有の関係別住宅に住む６５歳以上世帯員のいる一般世帯数</t>
  </si>
  <si>
    <t>１８　産業（大分類），従業上の地位，男女別１５歳以上就業者数　</t>
  </si>
  <si>
    <t>　２４－１　人口，世帯数，世帯人員，性比，人口密度　</t>
  </si>
  <si>
    <t>住宅に住む65歳以上世帯員
のいる一般世帯数</t>
  </si>
  <si>
    <t>１５　世帯人員別６５歳以上親族のいる一般世帯数，一般世帯人員及び６５歳以上世帯人員</t>
  </si>
  <si>
    <t>65歳以上世帯のいる一般世帯</t>
  </si>
  <si>
    <t>65歳以上世帯人員</t>
  </si>
  <si>
    <t>　世　　　　帯　　　　人　　　　員　　</t>
  </si>
  <si>
    <t xml:space="preserve">   -</t>
  </si>
  <si>
    <t>生産
工程
従事者</t>
  </si>
  <si>
    <t>専門的
・技術
的職業
従事者</t>
  </si>
  <si>
    <t>核家族以外の世帯</t>
  </si>
  <si>
    <t>　　　　　注）夫65歳以上，妻60歳以上の夫婦1組のみの一般世帯を高齢夫婦世帯という。</t>
  </si>
  <si>
    <t>(14) 他に分類されない世帯</t>
  </si>
  <si>
    <t>常住者　1)</t>
  </si>
  <si>
    <t>現住所</t>
  </si>
  <si>
    <t>国内</t>
  </si>
  <si>
    <t>県内他市区町村から</t>
  </si>
  <si>
    <t>他県から</t>
  </si>
  <si>
    <t>国外から</t>
  </si>
  <si>
    <t>（従業地・通学地）不詳</t>
  </si>
  <si>
    <t>（従業地・通学地）　不詳</t>
  </si>
  <si>
    <t>常住地による人口（夜間人口）</t>
  </si>
  <si>
    <t>総　数　1)</t>
  </si>
  <si>
    <t>自宅外の市内で従業・通学</t>
  </si>
  <si>
    <t>２３　住居の種類（2区分），従業・通学時の世帯の状況（14区分），通勤・通学者数
　　　（５区分）別一般世帯数及び就業・通学（4区分）別一般世帯人員</t>
  </si>
  <si>
    <t>２４－１　人口，世帯数，世帯人員，性比，人口密度</t>
  </si>
  <si>
    <t>２４－２　年齢（５歳階級），男女別人口</t>
  </si>
  <si>
    <t>２４－３　年齢（３区分）別人口，人口構成比及び年齢構造指数</t>
  </si>
  <si>
    <t>２４－５　世帯の家族類型別一般世帯数</t>
  </si>
  <si>
    <t>２４－６　住居の種類，住宅の所有の関係別一般世帯数，一般世帯人員，１世帯当たり人員</t>
  </si>
  <si>
    <t>２４－７　労働力状態，男女別１５歳以上人口</t>
  </si>
  <si>
    <t>２４－８　従業上の地位，男女別１５歳以上就業者数</t>
  </si>
  <si>
    <t>２４－９　産業（大分類）別１５歳以上就業者数</t>
  </si>
  <si>
    <t>２４－１０　居住期間（６区分），男女別人口</t>
  </si>
  <si>
    <t>２４－１１　５年前の常住地（６区分），男女別人口（転入）</t>
  </si>
  <si>
    <t>２４－１２　在学か否かの別・最終卒業学校の種類（６区分），男女別１５歳以上人口</t>
  </si>
  <si>
    <t>間借り・
下宿などの
単 身 者
（再掲）</t>
  </si>
  <si>
    <t>会社などの
独身寮の
単 身 者
（再掲）</t>
  </si>
  <si>
    <t>１　人口の推移（大正９年～平成２２年）</t>
  </si>
  <si>
    <t>３　人口集中地区人口等の推移（昭和５５年～平成２２年）</t>
  </si>
  <si>
    <t>４　昼間人口等の推移（昭和５５年～平成２２年）</t>
  </si>
  <si>
    <t>６　配偶関係，年齢（５歳階級），男女別１５歳以上人口　</t>
  </si>
  <si>
    <t>７　労働力状態，年齢（５歳階級），男女別１５歳以上人口　</t>
  </si>
  <si>
    <t>８　世帯人員別一般世帯数及び一般世帯人員</t>
  </si>
  <si>
    <t>１１　世帯の家族類型別一般世帯数，一般世帯人員</t>
  </si>
  <si>
    <t>１２　延べ面積，住宅の所有の関係別住宅に住む一般世帯数及び一般世帯人員</t>
  </si>
  <si>
    <t>２４－１３　在学学校・未就学の種類（７区分），男女別在学者数及び未就学者数</t>
  </si>
  <si>
    <t>２４－１４　利用交通手段（９区分），１５歳以上自宅外就業者数及び通学者数</t>
  </si>
  <si>
    <t>２４　町別結果</t>
  </si>
  <si>
    <t>市外で従業・通学</t>
  </si>
  <si>
    <t>自宅外市内で従業</t>
  </si>
  <si>
    <t>県内他市区町村で従業・通学</t>
  </si>
  <si>
    <t>他県で従業・通学</t>
  </si>
  <si>
    <t>県内他市区 町村で従業</t>
  </si>
  <si>
    <t>県内他市区町村に常住</t>
  </si>
  <si>
    <t>20～24　</t>
  </si>
  <si>
    <t>25～29　</t>
  </si>
  <si>
    <t>30～34　</t>
  </si>
  <si>
    <t>35～39　</t>
  </si>
  <si>
    <t>40～44　</t>
  </si>
  <si>
    <t>45～49</t>
  </si>
  <si>
    <t>50～54　</t>
  </si>
  <si>
    <t>55～59　</t>
  </si>
  <si>
    <t>60～64</t>
  </si>
  <si>
    <t>65～69</t>
  </si>
  <si>
    <t>70～74</t>
  </si>
  <si>
    <t>75～79</t>
  </si>
  <si>
    <t>80～84　</t>
  </si>
  <si>
    <t>常住地による従業者数</t>
  </si>
  <si>
    <t>総 数1)3)（昼間人口）</t>
  </si>
  <si>
    <t>１０　世帯人員別一般世帯数及び一般世帯人員（６歳未満・１８歳未満世帯員</t>
  </si>
  <si>
    <t>１６　夫の年齢（５歳階級），妻の年齢（５歳階級）別夫婦のみの世帯数</t>
  </si>
  <si>
    <t>勤め先の  バス</t>
  </si>
  <si>
    <t>学校の  バス</t>
  </si>
  <si>
    <t>世　　　帯　　　人　　　員　　　が</t>
  </si>
  <si>
    <t>１　人口の推移</t>
  </si>
  <si>
    <t>　　　　　区分
年次</t>
  </si>
  <si>
    <t>世帯数</t>
  </si>
  <si>
    <t>人　　　口</t>
  </si>
  <si>
    <t>平　　均
世帯人員
（人）</t>
  </si>
  <si>
    <t>人　口
増加数
（人）</t>
  </si>
  <si>
    <t>人　口
増加率
（％）</t>
  </si>
  <si>
    <t>性　比</t>
  </si>
  <si>
    <t>総数（人）</t>
  </si>
  <si>
    <t>男（人）</t>
  </si>
  <si>
    <t>女（人）</t>
  </si>
  <si>
    <t>大正　9年</t>
  </si>
  <si>
    <t>-</t>
  </si>
  <si>
    <t>14年</t>
  </si>
  <si>
    <t>昭和　5年</t>
  </si>
  <si>
    <t>10年</t>
  </si>
  <si>
    <t>15年</t>
  </si>
  <si>
    <t>22年</t>
  </si>
  <si>
    <t>25年</t>
  </si>
  <si>
    <t>30年</t>
  </si>
  <si>
    <t>35年</t>
  </si>
  <si>
    <t>40年</t>
  </si>
  <si>
    <t>45年</t>
  </si>
  <si>
    <t>50年</t>
  </si>
  <si>
    <t>55年</t>
  </si>
  <si>
    <t>60年</t>
  </si>
  <si>
    <t>平成  2年</t>
  </si>
  <si>
    <t>7年</t>
  </si>
  <si>
    <t>12年</t>
  </si>
  <si>
    <t>　注）性比とは，女を100とした男の比率を示したものである。</t>
  </si>
  <si>
    <t>17年</t>
  </si>
  <si>
    <t>２　人口構造の推移</t>
  </si>
  <si>
    <t>従業地による従業者数</t>
  </si>
  <si>
    <t>　　　　　　　　　　　  年次
　　　　　　　  　   人口
　区分 　　              総数</t>
  </si>
  <si>
    <t>平成2年</t>
  </si>
  <si>
    <t>平成7年</t>
  </si>
  <si>
    <t>平成12年</t>
  </si>
  <si>
    <t>平成17年</t>
  </si>
  <si>
    <t>年少人口
（0～14歳）</t>
  </si>
  <si>
    <t xml:space="preserve"> 総　数　(人) </t>
  </si>
  <si>
    <t xml:space="preserve"> 構成比　(％) </t>
  </si>
  <si>
    <t xml:space="preserve"> 年少人口指数 </t>
  </si>
  <si>
    <t>生産年齢人口
（15～64歳）</t>
  </si>
  <si>
    <t xml:space="preserve"> 従属人口指数  </t>
  </si>
  <si>
    <t>老年人口
（65歳以上）</t>
  </si>
  <si>
    <t xml:space="preserve"> 老年人口指数 </t>
  </si>
  <si>
    <t xml:space="preserve"> 老年化指数 </t>
  </si>
  <si>
    <t>不　　詳</t>
  </si>
  <si>
    <t xml:space="preserve">  総  数  (人)</t>
  </si>
  <si>
    <t>平成22年</t>
  </si>
  <si>
    <t>３　人口集中地区人口等の推移</t>
  </si>
  <si>
    <t>　　　　区分
　年次</t>
  </si>
  <si>
    <t>面　積
（k㎡）</t>
  </si>
  <si>
    <t>人口密度
（１ｋ㎡当たり）</t>
  </si>
  <si>
    <t>　　60年</t>
  </si>
  <si>
    <t>平成　 2年</t>
  </si>
  <si>
    <t>　　　7年</t>
  </si>
  <si>
    <t>　　12年</t>
  </si>
  <si>
    <t>　　17年</t>
  </si>
  <si>
    <t>　昭和　55年</t>
  </si>
  <si>
    <t>　　22年</t>
  </si>
  <si>
    <t>５　年齢，男女別人口</t>
  </si>
  <si>
    <t>　　　区分
年齢</t>
  </si>
  <si>
    <t>昭　和　60　年</t>
  </si>
  <si>
    <t>平　成　2　年</t>
  </si>
  <si>
    <t>平　成　7　年</t>
  </si>
  <si>
    <t>平　成　12　年</t>
  </si>
  <si>
    <t>平　成　17　年</t>
  </si>
  <si>
    <t>総　数</t>
  </si>
  <si>
    <t>男</t>
  </si>
  <si>
    <t>女</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</si>
  <si>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</si>
  <si>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</si>
  <si>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</si>
  <si>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</si>
  <si>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</si>
  <si>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</si>
  <si>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</si>
  <si>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</si>
  <si>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</si>
  <si>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</si>
  <si>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</si>
  <si>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</si>
  <si>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</si>
  <si>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</si>
  <si>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</si>
  <si>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</si>
  <si>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</si>
  <si>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</si>
  <si>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</si>
  <si>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</si>
  <si>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</si>
  <si>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t>
  </si>
  <si>
    <t>年齢不詳</t>
  </si>
  <si>
    <t>平　成　22　年</t>
  </si>
  <si>
    <t>６　配偶関係，年齢（５歳階級），男女別１５歳以上人口</t>
  </si>
  <si>
    <t>区　分</t>
  </si>
  <si>
    <t>未　婚</t>
  </si>
  <si>
    <t>有 配 偶</t>
  </si>
  <si>
    <t>死　別</t>
  </si>
  <si>
    <t>離　別</t>
  </si>
  <si>
    <t>15 ～ 19歳</t>
  </si>
  <si>
    <t>-</t>
  </si>
  <si>
    <t>85歳以上　</t>
  </si>
  <si>
    <t>20 ～ 24　</t>
  </si>
  <si>
    <t>25 ～ 29　</t>
  </si>
  <si>
    <t>30 ～ 34　</t>
  </si>
  <si>
    <t>35 ～ 39　</t>
  </si>
  <si>
    <t>40 ～ 44　</t>
  </si>
  <si>
    <t>45 ～ 49　</t>
  </si>
  <si>
    <t>50 ～ 54　</t>
  </si>
  <si>
    <t>55 ～ 59　</t>
  </si>
  <si>
    <t>60 ～ 64　</t>
  </si>
  <si>
    <t>65 ～ 69　</t>
  </si>
  <si>
    <t>70 ～ 74　</t>
  </si>
  <si>
    <t>75 ～ 79　</t>
  </si>
  <si>
    <t>80 ～ 84　</t>
  </si>
  <si>
    <t>７　労働力状態，年齢（５歳階級），男女別１５歳以上人口</t>
  </si>
  <si>
    <t>総数
（不詳を含む）</t>
  </si>
  <si>
    <t>労　　　働　　　力　　　人　　　口</t>
  </si>
  <si>
    <t>非労働
力人口</t>
  </si>
  <si>
    <t>就　　　業　　　者</t>
  </si>
  <si>
    <t>完　全
失業者</t>
  </si>
  <si>
    <t>うち
家事</t>
  </si>
  <si>
    <t>うち
通学</t>
  </si>
  <si>
    <t>主に
仕事</t>
  </si>
  <si>
    <t>休業者</t>
  </si>
  <si>
    <t xml:space="preserve"> 総　  数</t>
  </si>
  <si>
    <t xml:space="preserve"> 15～19歳</t>
  </si>
  <si>
    <t xml:space="preserve"> 85歳以上</t>
  </si>
  <si>
    <t>（再掲）</t>
  </si>
  <si>
    <t xml:space="preserve"> 15～64歳</t>
  </si>
  <si>
    <t xml:space="preserve"> 65歳以上</t>
  </si>
  <si>
    <t xml:space="preserve"> 男</t>
  </si>
  <si>
    <t xml:space="preserve"> 女</t>
  </si>
  <si>
    <t xml:space="preserve"> 20～24　</t>
  </si>
  <si>
    <t xml:space="preserve"> 25～29　</t>
  </si>
  <si>
    <t xml:space="preserve"> 30～34　</t>
  </si>
  <si>
    <t xml:space="preserve"> 35～39　</t>
  </si>
  <si>
    <t xml:space="preserve"> 40～44</t>
  </si>
  <si>
    <t xml:space="preserve"> 45～49</t>
  </si>
  <si>
    <t xml:space="preserve"> 50～54　</t>
  </si>
  <si>
    <t xml:space="preserve"> 55～59</t>
  </si>
  <si>
    <t xml:space="preserve"> 60～64　</t>
  </si>
  <si>
    <t xml:space="preserve"> 65～69　</t>
  </si>
  <si>
    <t xml:space="preserve"> 70～74　</t>
  </si>
  <si>
    <t xml:space="preserve"> 75～79</t>
  </si>
  <si>
    <t xml:space="preserve"> 80～84</t>
  </si>
  <si>
    <t>通勤・通学者のみの世帯</t>
  </si>
  <si>
    <t>通勤者と通学者のいる世帯</t>
  </si>
  <si>
    <t>高齢者と幼児のみ</t>
  </si>
  <si>
    <t>高齢者と女性のみ</t>
  </si>
  <si>
    <t>幼児のみ</t>
  </si>
  <si>
    <t>女性のみ</t>
  </si>
  <si>
    <t>一般世帯（世帯数）</t>
  </si>
  <si>
    <t>　　通勤・通学者が1人</t>
  </si>
  <si>
    <t>　　通勤・通学者が2人</t>
  </si>
  <si>
    <t>　　通勤・通学者が3人</t>
  </si>
  <si>
    <t>　　通勤・通学者が4人以上</t>
  </si>
  <si>
    <t>一般世帯（世帯人員）</t>
  </si>
  <si>
    <t>その他の世帯</t>
  </si>
  <si>
    <t>通勤・通学者以外の世帯員の構成</t>
  </si>
  <si>
    <t>　　通勤・通学者が0人</t>
  </si>
  <si>
    <t>　 自宅就業者</t>
  </si>
  <si>
    <t>　 通勤者</t>
  </si>
  <si>
    <t>　 通学者</t>
  </si>
  <si>
    <t>　 その他</t>
  </si>
  <si>
    <t>２　人口構造の推移（平成２年～平成２２年）</t>
  </si>
  <si>
    <t>５　年齢，男女別人口（昭和６０年～平成２２年）</t>
  </si>
  <si>
    <t>９　施設等の世帯の種類，世帯人員別施設等の世帯数及び施設等の世帯人員</t>
  </si>
  <si>
    <t>１３　住宅の建て方，住居の種類・住宅の所有の関係別一般世帯数，一般世帯人員
　　　及び１世帯当たり人員（世帯が住んでいる階－特掲）</t>
  </si>
  <si>
    <t>１４　世帯人員，住宅の所有の関係別住宅に住む６５歳以上世帯員のいる一般世帯数</t>
  </si>
  <si>
    <t>１５　世帯人員別６５歳以上世帯員のいる一般世帯数，一般世帯人員及び６５歳以上世帯人員　　</t>
  </si>
  <si>
    <t>１６　夫の年齢（５歳階級），妻の年齢（５歳階級）別夫婦のみの世帯数　</t>
  </si>
  <si>
    <t>１７　世帯の経済構成別一般世帯数，一般世帯人員，就業者数及び１世帯当たり人員</t>
  </si>
  <si>
    <t>１９　職業（大分類），年齢（５歳階級），男女別１５歳以上就業者数</t>
  </si>
  <si>
    <t>２０　常住地又は従業地・通学地による年齢（５歳階級），男女別人口及び１５歳以上就業者数　</t>
  </si>
  <si>
    <t>２１　常住地による従業・通学市区町村別１５歳以上就業者数及び１５歳以上通学者数</t>
  </si>
  <si>
    <t>２２　従業地・通学地による常住市区町村別１５歳以上就業者数及び１５歳以上通学者数</t>
  </si>
  <si>
    <t>２３　住居の種類（2区分），従業・通学時の世帯の状況（14区分），通勤・通学者数（５区分）
　　　別一般世帯数及び就業・通学（4区分）別一般世帯人員</t>
  </si>
  <si>
    <t>　２４－３　年齢（３区分）別人口，人口構成比及び年齢構造指数</t>
  </si>
  <si>
    <t>　２４－２　年齢（５歳階級），男女別人口</t>
  </si>
  <si>
    <t>　２４－４　世帯の種類，世帯人員別一般世帯数，一般世帯人員，１世帯当たり人員及び施設等の世帯数　</t>
  </si>
  <si>
    <t>　２４－５　世帯の家族類型別一般世帯数</t>
  </si>
  <si>
    <t>　２４－７　労働力状態，男女別１５歳以上人口</t>
  </si>
  <si>
    <t>　２４－８　従業上の地位，男女別１５歳以上就業者数</t>
  </si>
  <si>
    <t>　２４－１０　居住期間（６区分），男女別人口</t>
  </si>
  <si>
    <t>　２４－１１　５年前の常住地（６区分），男女別人口（転入）</t>
  </si>
  <si>
    <t>　２４－１２　在学か否かの別・最終卒業学校の種類（６区分），男女別１５歳以上人口</t>
  </si>
  <si>
    <t>　２４－１３　在学学校・未就学の種類（７区分），男女別在学者数及び未就学者数</t>
  </si>
  <si>
    <t>　２４－１４　利用交通手段（９区分），１５歳以上自宅外就業者数及び通学者数</t>
  </si>
  <si>
    <t>　　 通勤・通学者が0人</t>
  </si>
  <si>
    <t>　　 通勤・通学者が1人</t>
  </si>
  <si>
    <t>　 　通勤・通学者が2人</t>
  </si>
  <si>
    <t>　　 通勤・通学者が3人</t>
  </si>
  <si>
    <t>　　 通勤・通学者が4人以上</t>
  </si>
  <si>
    <t xml:space="preserve"> 　 自宅就業者</t>
  </si>
  <si>
    <t>　  通勤者</t>
  </si>
  <si>
    <t>　  通学者</t>
  </si>
  <si>
    <t>　  その他</t>
  </si>
  <si>
    <t xml:space="preserve"> 　うち住宅に住む一般世帯
　 （世帯数）</t>
  </si>
  <si>
    <t>　 うち住宅に住む一般世帯
   （世帯人員）</t>
  </si>
  <si>
    <t>うち12歳未満通学者あり</t>
  </si>
  <si>
    <t>総　数
（従業・通学時の世帯の
状況）</t>
  </si>
  <si>
    <t>通勤者
のみ</t>
  </si>
  <si>
    <t>通学者
のみ</t>
  </si>
  <si>
    <t>うち
高齢者1人</t>
  </si>
  <si>
    <t>高齢者
のみ</t>
  </si>
  <si>
    <t>幼児と
女性のみ</t>
  </si>
  <si>
    <t>高齢者と
幼児と
女性のみ</t>
  </si>
  <si>
    <t>８　世帯人員別一般世帯数及び一般世帯人員</t>
  </si>
  <si>
    <t>世　　　　帯　　　　数</t>
  </si>
  <si>
    <t>世帯人員</t>
  </si>
  <si>
    <t>１世帯
当たり
人　員</t>
  </si>
  <si>
    <t>2　人</t>
  </si>
  <si>
    <t>3　人</t>
  </si>
  <si>
    <t>4　人</t>
  </si>
  <si>
    <t>5　人</t>
  </si>
  <si>
    <t>6　人</t>
  </si>
  <si>
    <t>7　人</t>
  </si>
  <si>
    <t>8　人</t>
  </si>
  <si>
    <t>10  人
以　上</t>
  </si>
  <si>
    <r>
      <t xml:space="preserve">
</t>
    </r>
    <r>
      <rPr>
        <sz val="8"/>
        <rFont val="ＭＳ 明朝"/>
        <family val="1"/>
      </rPr>
      <t>世帯人員が</t>
    </r>
    <r>
      <rPr>
        <sz val="6"/>
        <rFont val="ＭＳ 明朝"/>
        <family val="1"/>
      </rPr>
      <t xml:space="preserve">
</t>
    </r>
    <r>
      <rPr>
        <sz val="10.5"/>
        <rFont val="ＭＳ 明朝"/>
        <family val="1"/>
      </rPr>
      <t>1　人</t>
    </r>
  </si>
  <si>
    <t>9　人</t>
  </si>
  <si>
    <t>９　施設等の世帯の種類，世帯人員別施設等の世帯数及び施設等の世帯人員</t>
  </si>
  <si>
    <t>区　分</t>
  </si>
  <si>
    <t>世　　　　帯　　　　数</t>
  </si>
  <si>
    <t>世　　　帯　　　人　　　員</t>
  </si>
  <si>
    <t>総 数</t>
  </si>
  <si>
    <t xml:space="preserve">
 5～
　29人</t>
  </si>
  <si>
    <t xml:space="preserve">
 30～
　49人</t>
  </si>
  <si>
    <t xml:space="preserve">
 50人
　以上</t>
  </si>
  <si>
    <t>寮・寄宿
舎の学生
・生徒</t>
  </si>
  <si>
    <t>病院・療養所の入院者</t>
  </si>
  <si>
    <t>社会施設
の入所者</t>
  </si>
  <si>
    <t>自衛隊
営舎内
居住者</t>
  </si>
  <si>
    <t>矯正施設の入所者</t>
  </si>
  <si>
    <t>その他</t>
  </si>
  <si>
    <r>
      <t>世帯人員が</t>
    </r>
    <r>
      <rPr>
        <sz val="6"/>
        <rFont val="ＭＳ 明朝"/>
        <family val="1"/>
      </rPr>
      <t xml:space="preserve">
</t>
    </r>
    <r>
      <rPr>
        <sz val="10.5"/>
        <rFont val="ＭＳ 明朝"/>
        <family val="1"/>
      </rPr>
      <t>1～4人</t>
    </r>
  </si>
  <si>
    <r>
      <t>世帯人員が</t>
    </r>
    <r>
      <rPr>
        <sz val="10.5"/>
        <rFont val="ＭＳ 明朝"/>
        <family val="1"/>
      </rPr>
      <t xml:space="preserve">
1～4人</t>
    </r>
  </si>
  <si>
    <t>勤め先・学校の  バス</t>
  </si>
  <si>
    <t>ハイヤータクシー</t>
  </si>
  <si>
    <t>*)　複数回答であるので，利用交通手段９区分を足しあげたものは，総数と必ずしも一致しない。</t>
  </si>
  <si>
    <t>自宅外就業者数*)</t>
  </si>
  <si>
    <t>総     数  （利用交通手段）*)</t>
  </si>
  <si>
    <t>通学者数*)</t>
  </si>
  <si>
    <t>総数（在学者）</t>
  </si>
  <si>
    <t>小学校・中学校</t>
  </si>
  <si>
    <t>高校　1)2)</t>
  </si>
  <si>
    <t>短大・高専　1)</t>
  </si>
  <si>
    <t>大学・大学院　2)</t>
  </si>
  <si>
    <t>総数（未就学者）</t>
  </si>
  <si>
    <t>幼稚園</t>
  </si>
  <si>
    <t>保育園・保育所</t>
  </si>
  <si>
    <t>　　　のいる一般世帯特掲）</t>
  </si>
  <si>
    <t>区　　　　分</t>
  </si>
  <si>
    <t>1人</t>
  </si>
  <si>
    <t>2人</t>
  </si>
  <si>
    <t>3人</t>
  </si>
  <si>
    <t>4人</t>
  </si>
  <si>
    <t>　　  その他の市町村</t>
  </si>
  <si>
    <t xml:space="preserve">     岡　山　県</t>
  </si>
  <si>
    <t xml:space="preserve">      その他の都道府県</t>
  </si>
  <si>
    <t>うち市外で従業　　　　総数2)</t>
  </si>
  <si>
    <t>従業者　　　総　数 3)</t>
  </si>
  <si>
    <t>5人</t>
  </si>
  <si>
    <t>6人</t>
  </si>
  <si>
    <t>7人
以上</t>
  </si>
  <si>
    <t>一般世帯数</t>
  </si>
  <si>
    <t>一般世帯人員</t>
  </si>
  <si>
    <t xml:space="preserve"> 6歳未満親族のいる一般世帯</t>
  </si>
  <si>
    <t>　世帯数</t>
  </si>
  <si>
    <t>　世帯人員</t>
  </si>
  <si>
    <t xml:space="preserve"> 18歳未満親族のいる一般世帯</t>
  </si>
  <si>
    <t>一般
世帯数</t>
  </si>
  <si>
    <t>一般
世帯人員</t>
  </si>
  <si>
    <t>(再掲)６歳</t>
  </si>
  <si>
    <t>(再掲)３世代世帯</t>
  </si>
  <si>
    <t>世帯数</t>
  </si>
  <si>
    <t>総数</t>
  </si>
  <si>
    <t>Ⅰ 核家族世帯</t>
  </si>
  <si>
    <t xml:space="preserve"> (1) 夫婦のみの世帯</t>
  </si>
  <si>
    <t xml:space="preserve"> (2) 夫婦と子供から成る世帯</t>
  </si>
  <si>
    <t xml:space="preserve"> (3) 男親と子供から成る世帯</t>
  </si>
  <si>
    <t xml:space="preserve"> (4) 女親と子供から成る世帯</t>
  </si>
  <si>
    <t xml:space="preserve"> (5) 夫婦と両親から成る世帯</t>
  </si>
  <si>
    <t xml:space="preserve"> (6) 夫婦とひとり親から成る世帯</t>
  </si>
  <si>
    <t xml:space="preserve"> (7) 夫婦，子供と両親から成る世帯</t>
  </si>
  <si>
    <t xml:space="preserve"> (8) 夫婦，子供とひとり親から成る世帯</t>
  </si>
  <si>
    <t xml:space="preserve"> (9) 夫婦と他の親族（親，子供を含まない)
   から成る世帯</t>
  </si>
  <si>
    <t>(10) 夫婦，子供と他の親族（親を含まない）
    から成る世帯</t>
  </si>
  <si>
    <t>(11) 夫婦，親と他の親族（子供を含まない）
    から成る世帯</t>
  </si>
  <si>
    <t>徒歩だけ</t>
  </si>
  <si>
    <t>鉄道・電車</t>
  </si>
  <si>
    <t>乗合バス</t>
  </si>
  <si>
    <t>自家用車</t>
  </si>
  <si>
    <t>自転車</t>
  </si>
  <si>
    <t>不詳</t>
  </si>
  <si>
    <t>1)　複数回答であるので，利用交通手段９区分を足しあげたものは，総数と必ずしも一致しない。</t>
  </si>
  <si>
    <t>(12) 夫婦，子供，親と他の親族から成る世帯</t>
  </si>
  <si>
    <t>(13) 兄弟姉妹のみから成る世帯</t>
  </si>
  <si>
    <t>Ｃ 単独世帯</t>
  </si>
  <si>
    <t>（再掲）母子世帯</t>
  </si>
  <si>
    <t>（再掲）父子世帯</t>
  </si>
  <si>
    <t>Ａ 親族のみの世帯</t>
  </si>
  <si>
    <t>Ｂ 非親族を含む世帯</t>
  </si>
  <si>
    <r>
      <t>（再掲）母子世帯(</t>
    </r>
    <r>
      <rPr>
        <sz val="9"/>
        <rFont val="ＭＳ 明朝"/>
        <family val="1"/>
      </rPr>
      <t>他の世帯員がいる世帯を含む)</t>
    </r>
  </si>
  <si>
    <r>
      <t>（再掲）父子世帯(</t>
    </r>
    <r>
      <rPr>
        <sz val="9"/>
        <rFont val="ＭＳ 明朝"/>
        <family val="1"/>
      </rPr>
      <t>他の世帯員がいる世帯を含む)</t>
    </r>
  </si>
  <si>
    <t>１２　延べ面積，住宅の所有の関係別住宅に住む一般世帯数及び一般世帯人員</t>
  </si>
  <si>
    <t>区　　　分</t>
  </si>
  <si>
    <t>総　数</t>
  </si>
  <si>
    <t>主世帯</t>
  </si>
  <si>
    <t>間借り</t>
  </si>
  <si>
    <t>持ち家</t>
  </si>
  <si>
    <t>公 営・都市機構・公 社 の 借 家</t>
  </si>
  <si>
    <t>民営の借家</t>
  </si>
  <si>
    <t>給与住宅</t>
  </si>
  <si>
    <t>住宅に住む一般世帯数</t>
  </si>
  <si>
    <t xml:space="preserve">    0   ～　 19㎡    </t>
  </si>
  <si>
    <t xml:space="preserve">   20 　～　 29    </t>
  </si>
  <si>
    <t xml:space="preserve">   30 　～ 　39    </t>
  </si>
  <si>
    <t xml:space="preserve">   40　 ～ 　49    </t>
  </si>
  <si>
    <t xml:space="preserve">   50 　～　 59    </t>
  </si>
  <si>
    <t xml:space="preserve">   60　 ～ 　69    </t>
  </si>
  <si>
    <t xml:space="preserve">   70　 ～ 　79    </t>
  </si>
  <si>
    <t xml:space="preserve">   80　 ～ 　89    </t>
  </si>
  <si>
    <t xml:space="preserve">   90　 ～　 99    </t>
  </si>
  <si>
    <t xml:space="preserve">  100   ～  119    </t>
  </si>
  <si>
    <t xml:space="preserve">  120   ～  149    </t>
  </si>
  <si>
    <t>-</t>
  </si>
  <si>
    <t xml:space="preserve">  150   ～  199    </t>
  </si>
  <si>
    <t>オート  バイ</t>
  </si>
  <si>
    <t xml:space="preserve">  200   ～  249    </t>
  </si>
  <si>
    <t>住宅に住む一般世帯人員</t>
  </si>
  <si>
    <t xml:space="preserve">  250㎡以上    </t>
  </si>
  <si>
    <t>住宅に住む一般世帯</t>
  </si>
  <si>
    <t>　　持ち家</t>
  </si>
  <si>
    <t>　　民営の借家</t>
  </si>
  <si>
    <t>　　給与住宅</t>
  </si>
  <si>
    <t>４　昼間人口等の推移</t>
  </si>
  <si>
    <t>　　　　区分
年次</t>
  </si>
  <si>
    <t>夜間人口
(Ａ)</t>
  </si>
  <si>
    <t>流入人口
（Ｂ）</t>
  </si>
  <si>
    <t>流出人口
（Ｃ）</t>
  </si>
  <si>
    <t>差引増減
(D)=(B)-(C)</t>
  </si>
  <si>
    <t>昼間人口
（E)=(A)+(D)</t>
  </si>
  <si>
    <t>昼間人口率（％）
（E)/(A)*100</t>
  </si>
  <si>
    <t>17年</t>
  </si>
  <si>
    <t>昭和　55年</t>
  </si>
  <si>
    <t>区　   分</t>
  </si>
  <si>
    <t>世　　　　　帯　　　　　人　　　　　員</t>
  </si>
  <si>
    <t>１ 人</t>
  </si>
  <si>
    <t>２ 人</t>
  </si>
  <si>
    <t>７人
以上</t>
  </si>
  <si>
    <t>　主世帯</t>
  </si>
  <si>
    <t>　　公営･都市機構･公社の借家</t>
  </si>
  <si>
    <t>　間借り</t>
  </si>
  <si>
    <t>３ 人</t>
  </si>
  <si>
    <t>４ 人</t>
  </si>
  <si>
    <t>５ 人</t>
  </si>
  <si>
    <t>６ 人</t>
  </si>
  <si>
    <t>区　　分</t>
  </si>
  <si>
    <t>総　　数</t>
  </si>
  <si>
    <t>妻が
60歳未満</t>
  </si>
  <si>
    <t>妻が60歳以上</t>
  </si>
  <si>
    <t>85歳
以上</t>
  </si>
  <si>
    <t>夫が60歳未満</t>
  </si>
  <si>
    <t>65歳以上</t>
  </si>
  <si>
    <t>85歳以上</t>
  </si>
  <si>
    <t>60～64</t>
  </si>
  <si>
    <t>65～69</t>
  </si>
  <si>
    <t>70～74</t>
  </si>
  <si>
    <t>75～79</t>
  </si>
  <si>
    <t>80～84</t>
  </si>
  <si>
    <t>一般世帯
人　　員</t>
  </si>
  <si>
    <t>総　　　数</t>
  </si>
  <si>
    <t>Ⅰ　農林漁業就業者世帯</t>
  </si>
  <si>
    <t xml:space="preserve"> (1) 農林漁業・業主世帯</t>
  </si>
  <si>
    <t xml:space="preserve"> (2) 農林漁業・雇用者世帯</t>
  </si>
  <si>
    <t>Ⅱ　農林漁業・非農林漁業就業者混合世帯</t>
  </si>
  <si>
    <t xml:space="preserve"> (3) 農林漁業・業主混合世帯</t>
  </si>
  <si>
    <t xml:space="preserve"> (4) 農林漁業・雇用者混合世帯</t>
  </si>
  <si>
    <t xml:space="preserve"> (5) 非農林漁業・業主混合世帯</t>
  </si>
  <si>
    <t xml:space="preserve"> (6) 非農林漁業・雇用者混合世帯</t>
  </si>
  <si>
    <t>Ⅲ　非農林漁業就業者世帯</t>
  </si>
  <si>
    <t xml:space="preserve"> (7) 非農林漁業・業主世帯</t>
  </si>
  <si>
    <t xml:space="preserve"> (8) 非農林漁業・雇用者世帯</t>
  </si>
  <si>
    <t xml:space="preserve"> (9) 非農林漁業・業主・雇用者世帯
　　（世帯の主な就業者が業主）</t>
  </si>
  <si>
    <t>目次へ</t>
  </si>
  <si>
    <t>（10）非農林漁業・業主・雇用者世帯
 　　（世帯の主な就業者が雇用者）</t>
  </si>
  <si>
    <t>Ⅳ　非就業者世帯</t>
  </si>
  <si>
    <t>Ⅴ　分類不能の世帯</t>
  </si>
  <si>
    <t>区　   　分</t>
  </si>
  <si>
    <t>総 　数</t>
  </si>
  <si>
    <t>雇　用　者
(役員含む)</t>
  </si>
  <si>
    <t>家　  族
従 業 者</t>
  </si>
  <si>
    <t>総　　　　数</t>
  </si>
  <si>
    <t>総　　　　　数</t>
  </si>
  <si>
    <t>自 営 業 主
(家庭内職者含む)</t>
  </si>
  <si>
    <t>　Ａ　農業,林業</t>
  </si>
  <si>
    <t>　Ａ　農業,林業</t>
  </si>
  <si>
    <t>　　　うち農業</t>
  </si>
  <si>
    <t>　　　うち農業</t>
  </si>
  <si>
    <t>　Ｂ　漁業</t>
  </si>
  <si>
    <t>　Ｂ　漁業</t>
  </si>
  <si>
    <t>　Ｄ　建設業</t>
  </si>
  <si>
    <t>　Ｄ　建設業</t>
  </si>
  <si>
    <t>　Ｅ　製造業</t>
  </si>
  <si>
    <t>　Ｅ　製造業</t>
  </si>
  <si>
    <t>　Ｆ  電気・ガス・熱供給・水道業</t>
  </si>
  <si>
    <t>　Ｆ  電気・ガス・熱供給・水道業</t>
  </si>
  <si>
    <t>　Ｇ　情報通信業</t>
  </si>
  <si>
    <t>　Ｇ　情報通信業</t>
  </si>
  <si>
    <t>　Ｉ　卸売・小売業</t>
  </si>
  <si>
    <t>　Ｉ　卸売・小売業</t>
  </si>
  <si>
    <t>　Ｊ　金融・保険業</t>
  </si>
  <si>
    <t>　Ｊ　金融・保険業</t>
  </si>
  <si>
    <t>　Ｃ　鉱業，採石業，砂利採取業</t>
  </si>
  <si>
    <t>　Ｃ　鉱業，採石業，砂利採取業</t>
  </si>
  <si>
    <t>　Ｈ  運輸業，郵便業</t>
  </si>
  <si>
    <t>　Ｈ  運輸業，郵便業</t>
  </si>
  <si>
    <t>　Ｋ　不動産業，物品賃貸業</t>
  </si>
  <si>
    <t>　Ｋ　不動産業，物品賃貸業</t>
  </si>
  <si>
    <t>　Ｌ　学術研究，専門・技術サービス業</t>
  </si>
  <si>
    <t>　Ｌ　学術研究，専門・技術サービス業</t>
  </si>
  <si>
    <t>　Ｔ　分類不能の産業</t>
  </si>
  <si>
    <t>　Ｔ　分類不能の産業</t>
  </si>
  <si>
    <t>　Ｓ　公務（他に分類されないもの）</t>
  </si>
  <si>
    <t>　Ｓ　公務（他に分類されないもの）</t>
  </si>
  <si>
    <t>生産年齢
人口(%)</t>
  </si>
  <si>
    <t>年少
人口(%)</t>
  </si>
  <si>
    <t>老年
人口(%)</t>
  </si>
  <si>
    <t>　Ｒ　サービス業（他に分類されないもの）　</t>
  </si>
  <si>
    <t>　Ｒ　サービス業（他に分類されないもの）　</t>
  </si>
  <si>
    <t>　Ｑ　複合サービス事業</t>
  </si>
  <si>
    <t>総　　数</t>
  </si>
  <si>
    <t>　Ｑ　複合サービス事業</t>
  </si>
  <si>
    <t>　Ｐ　医療，福祉</t>
  </si>
  <si>
    <t>　Ｐ　医療，福祉</t>
  </si>
  <si>
    <t>　Ｏ　教育，学習支援業</t>
  </si>
  <si>
    <t>　Ｏ　教育，学習支援業</t>
  </si>
  <si>
    <t>　Ｍ　宿泊業，飲食サービス業　</t>
  </si>
  <si>
    <t>　Ｍ　宿泊業，飲食サービス業　</t>
  </si>
  <si>
    <t>　Ｎ　生活関連サービス業，娯楽業</t>
  </si>
  <si>
    <t>　Ｎ　生活関連サービス業，娯楽業</t>
  </si>
  <si>
    <t>区　　分</t>
  </si>
  <si>
    <t>総　　数</t>
  </si>
  <si>
    <t>15 ～ 19</t>
  </si>
  <si>
    <t>20 ～ 24</t>
  </si>
  <si>
    <t>25 ～ 29</t>
  </si>
  <si>
    <t>30 ～ 34</t>
  </si>
  <si>
    <t>35 ～ 39</t>
  </si>
  <si>
    <t>40 ～ 44</t>
  </si>
  <si>
    <t>45 ～ 49</t>
  </si>
  <si>
    <t>50 ～ 54</t>
  </si>
  <si>
    <t>55 ～ 59</t>
  </si>
  <si>
    <t>60 ～ 64</t>
  </si>
  <si>
    <t>65 ～ 69</t>
  </si>
  <si>
    <t>70 ～ 74</t>
  </si>
  <si>
    <t>75 ～ 79</t>
  </si>
  <si>
    <t>80 ～ 84</t>
  </si>
  <si>
    <t>85歳以上</t>
  </si>
  <si>
    <t>男</t>
  </si>
  <si>
    <t>15 ～ 19</t>
  </si>
  <si>
    <t>20 ～ 24</t>
  </si>
  <si>
    <t>出生時から</t>
  </si>
  <si>
    <t>１年未満</t>
  </si>
  <si>
    <t>20年以上</t>
  </si>
  <si>
    <t>10年以上20年未満</t>
  </si>
  <si>
    <t>1年以上5年未満</t>
  </si>
  <si>
    <t>5年以上10年未満</t>
  </si>
  <si>
    <t>25 ～ 29</t>
  </si>
  <si>
    <t>30 ～ 34</t>
  </si>
  <si>
    <t>35 ～ 39</t>
  </si>
  <si>
    <t>40 ～ 44</t>
  </si>
  <si>
    <t>45 ～ 49</t>
  </si>
  <si>
    <t>50 ～ 54</t>
  </si>
  <si>
    <t>55 ～ 59</t>
  </si>
  <si>
    <t>60 ～ 64</t>
  </si>
  <si>
    <t>65 ～ 69</t>
  </si>
  <si>
    <t>70 ～ 74</t>
  </si>
  <si>
    <t>75 ～ 79</t>
  </si>
  <si>
    <t>80 ～ 84</t>
  </si>
  <si>
    <t>女</t>
  </si>
  <si>
    <t>総数</t>
  </si>
  <si>
    <t>管理的
職業
従事者</t>
  </si>
  <si>
    <t>事務
従事者</t>
  </si>
  <si>
    <t>販売
従事者</t>
  </si>
  <si>
    <t>サービス職業
従事者</t>
  </si>
  <si>
    <t>保安
職業
従事者</t>
  </si>
  <si>
    <t>農林
漁業
従事者</t>
  </si>
  <si>
    <t>輸送・
機械運転従事者</t>
  </si>
  <si>
    <t>建設・
採掘
従事者</t>
  </si>
  <si>
    <t>運搬・
清掃・
包装等
従事者</t>
  </si>
  <si>
    <t>分類
不能の
職業</t>
  </si>
  <si>
    <t>*都市計画区域面積による。</t>
  </si>
  <si>
    <t>従業地・通学地による人口</t>
  </si>
  <si>
    <t>従 業 も
通 学 も
していない</t>
  </si>
  <si>
    <t>自宅で従業</t>
  </si>
  <si>
    <t>他県で
従　業</t>
  </si>
  <si>
    <t>他県に
常　住</t>
  </si>
  <si>
    <t>15歳未満</t>
  </si>
  <si>
    <t>-</t>
  </si>
  <si>
    <t>　　1) 5年前の常住地「不詳」を含む。</t>
  </si>
  <si>
    <t>1) 在学か否かの別「不詳」を含む。2) 専修学校専門課程（専門学校）・各種学校については入学資格　　　　　　　　　　</t>
  </si>
  <si>
    <t>通学の かたわら 仕事</t>
  </si>
  <si>
    <t>家事の ほか仕事</t>
  </si>
  <si>
    <t>や修業年限によりいずれかの学校区分に含まれる。3) 専修学校高等課程（高等専修学校）を含む。</t>
  </si>
  <si>
    <t>注）IV非就業者世帯の就業者数については非就業者が計上されています。</t>
  </si>
  <si>
    <t>1) 労働力状態「不詳」を含む。2) 従業地・通学地「不詳」を含む。3) 従業地・通学地「不詳」で，当地に常住</t>
  </si>
  <si>
    <t>している者を含む。</t>
  </si>
  <si>
    <t>就業者</t>
  </si>
  <si>
    <t>通学者</t>
  </si>
  <si>
    <t>当地に常住する</t>
  </si>
  <si>
    <t>住宅以外に住む
一般世帯</t>
  </si>
  <si>
    <t>　自市町村で</t>
  </si>
  <si>
    <t>　　　　 東　成　区</t>
  </si>
  <si>
    <t>構成比%</t>
  </si>
  <si>
    <t>市内</t>
  </si>
  <si>
    <t>　　　　　　自　　　宅</t>
  </si>
  <si>
    <t>　　　　　　自　宅　外</t>
  </si>
  <si>
    <t>　他市区町村で</t>
  </si>
  <si>
    <t>　 県　　内</t>
  </si>
  <si>
    <t>　　 神　戸　市</t>
  </si>
  <si>
    <t>　　　 堺　　　市</t>
  </si>
  <si>
    <t>　　 　岸 和 田 市</t>
  </si>
  <si>
    <t>　　　 豊　中　市</t>
  </si>
  <si>
    <t>　　 　池　田　市</t>
  </si>
  <si>
    <t>　　　 吹　田　市</t>
  </si>
  <si>
    <t>　　 　泉 大 津 市</t>
  </si>
  <si>
    <t>　　　 高　槻　市</t>
  </si>
  <si>
    <t>　　 　守　口　市</t>
  </si>
  <si>
    <t>　　　 枚　方　市</t>
  </si>
  <si>
    <t>　　 　茨　木　市</t>
  </si>
  <si>
    <t>　　　 八　尾　市</t>
  </si>
  <si>
    <t>　　 　泉 佐 野 市</t>
  </si>
  <si>
    <t>　　 その他の市町村</t>
  </si>
  <si>
    <t>　　　 門　真　市</t>
  </si>
  <si>
    <t>　　 　摂　津　市</t>
  </si>
  <si>
    <t>　　 　その他の市町村</t>
  </si>
  <si>
    <t>　　 三　重　県</t>
  </si>
  <si>
    <t>　 　その他の都道府県</t>
  </si>
  <si>
    <t>　　　　就業者・通学者</t>
  </si>
  <si>
    <t>　　　　　  従業・通学</t>
  </si>
  <si>
    <t xml:space="preserve">            従業・通学</t>
  </si>
  <si>
    <t>　 他　　県</t>
  </si>
  <si>
    <t xml:space="preserve">       特別区部</t>
  </si>
  <si>
    <t xml:space="preserve">       その他の市町村</t>
  </si>
  <si>
    <t xml:space="preserve"> 東　灘　区</t>
  </si>
  <si>
    <t xml:space="preserve"> 灘　　　区</t>
  </si>
  <si>
    <t xml:space="preserve"> 兵　庫　区</t>
  </si>
  <si>
    <t xml:space="preserve"> 長　田　区</t>
  </si>
  <si>
    <t xml:space="preserve"> 須　磨　区</t>
  </si>
  <si>
    <t xml:space="preserve"> 垂　水　区</t>
  </si>
  <si>
    <t xml:space="preserve"> 北　　　区</t>
  </si>
  <si>
    <t xml:space="preserve"> 中　央　区</t>
  </si>
  <si>
    <t xml:space="preserve"> 西　　　区</t>
  </si>
  <si>
    <t xml:space="preserve">     姫　路　市</t>
  </si>
  <si>
    <t xml:space="preserve">     尼　崎　市</t>
  </si>
  <si>
    <t xml:space="preserve">     明　石　市</t>
  </si>
  <si>
    <t xml:space="preserve">     西　宮　市</t>
  </si>
  <si>
    <t xml:space="preserve">     伊　丹　市</t>
  </si>
  <si>
    <t xml:space="preserve">     加 古 川 市</t>
  </si>
  <si>
    <t xml:space="preserve">     宝　塚　市</t>
  </si>
  <si>
    <t xml:space="preserve">     三　木　市</t>
  </si>
  <si>
    <t xml:space="preserve">     高　砂　市</t>
  </si>
  <si>
    <t xml:space="preserve">     川　西　市</t>
  </si>
  <si>
    <t xml:space="preserve">     三　田　市</t>
  </si>
  <si>
    <t xml:space="preserve">     加　西　市</t>
  </si>
  <si>
    <t xml:space="preserve">     加　東　市</t>
  </si>
  <si>
    <t xml:space="preserve">    千　葉　県</t>
  </si>
  <si>
    <t xml:space="preserve">    東　京　都</t>
  </si>
  <si>
    <t>　   神 奈 川 県</t>
  </si>
  <si>
    <t xml:space="preserve">１３　住宅の建て方，住居の種類・住宅の所有の関係別一般世帯数，一般世帯人員及び
      1世帯当たり人員(世帯が住んでいる階－特掲) </t>
  </si>
  <si>
    <t>１７　世帯の経済構成別一般世帯数，一般世帯人員，就業者数及び１世帯当たり人員</t>
  </si>
  <si>
    <t>１８　産業（大分類），従業上の地位，男女別１５歳以上就業者数</t>
  </si>
  <si>
    <t>不詳</t>
  </si>
  <si>
    <t>１９　職業（大分類），年齢（５歳階級），男女別１５歳以上就業者数</t>
  </si>
  <si>
    <t>２０　常住地又は従業地・通学地による年齢（５歳階級），男女別人口及び</t>
  </si>
  <si>
    <t>　　　１５歳以上就業者数</t>
  </si>
  <si>
    <t>２１　常住地による従業・通学市区町村別１５歳以上就業者数及び１５歳以上通学者数</t>
  </si>
  <si>
    <t>２２　従業地・通学地による常住市区町村別１５歳以上就業者数及び１５歳以上通学者数</t>
  </si>
  <si>
    <t>　　　 横　浜　市</t>
  </si>
  <si>
    <t>　 　愛　知　県</t>
  </si>
  <si>
    <t>　　　 名 古 屋 市</t>
  </si>
  <si>
    <t>　 　滋　賀　県</t>
  </si>
  <si>
    <t>　　　 大 津 市</t>
  </si>
  <si>
    <t>　　 　草 津 市</t>
  </si>
  <si>
    <t>　 　京　都　府</t>
  </si>
  <si>
    <t>　　　 京　都　市</t>
  </si>
  <si>
    <t>　　 　長 岡 京 市</t>
  </si>
  <si>
    <t>　　 　京 田 辺 市</t>
  </si>
  <si>
    <t>　 　大　阪　府</t>
  </si>
  <si>
    <t>　　　 大　阪　市</t>
  </si>
  <si>
    <t>　　 　　都　島　区</t>
  </si>
  <si>
    <t>　　　　 福　島　区</t>
  </si>
  <si>
    <t>　　　 　此　花　区</t>
  </si>
  <si>
    <t>　　　　 西　　　区</t>
  </si>
  <si>
    <t>　　　 　港　　　区</t>
  </si>
  <si>
    <t>　　　　 大　正　区</t>
  </si>
  <si>
    <t>　　　 　天 王 寺 区</t>
  </si>
  <si>
    <t>　　　 　浪　速　区</t>
  </si>
  <si>
    <t>　　　　 西 淀 川 区</t>
  </si>
  <si>
    <t>　　　 　東 淀 川 区</t>
  </si>
  <si>
    <t>　　　 　生　野　区</t>
  </si>
  <si>
    <t>　　　　 旭　　　区</t>
  </si>
  <si>
    <t>　　　 　城　東　区</t>
  </si>
  <si>
    <t>　　　　 阿 倍 野 区</t>
  </si>
  <si>
    <t>　　　 　住　吉　区</t>
  </si>
  <si>
    <t>　　　　 東 住 吉 区</t>
  </si>
  <si>
    <t>　　　 　西　成　区</t>
  </si>
  <si>
    <t>　　　　 淀　川　区</t>
  </si>
  <si>
    <t>　　　 　鶴　見　区</t>
  </si>
  <si>
    <t>　　　　 住 之 江 区</t>
  </si>
  <si>
    <t>　　　 　平　野　区</t>
  </si>
  <si>
    <t>　　　　 北　　　区</t>
  </si>
  <si>
    <t>　　　 　中　央　区</t>
  </si>
  <si>
    <t>　　 　寝 屋 川 市</t>
  </si>
  <si>
    <t>　　　 松　原　市</t>
  </si>
  <si>
    <t>　　　 大　東　市</t>
  </si>
  <si>
    <t>　　 　和　泉　市</t>
  </si>
  <si>
    <t>　　　 箕　面　市</t>
  </si>
  <si>
    <t>　　 　柏　原　市</t>
  </si>
  <si>
    <t>　　　 東 大 阪 市</t>
  </si>
  <si>
    <t>　　 　泉　南　市</t>
  </si>
  <si>
    <t>　　　 四 条 畷 市</t>
  </si>
  <si>
    <t xml:space="preserve">       高　石　市</t>
  </si>
  <si>
    <t>　　　 大阪狭山市</t>
  </si>
  <si>
    <t>　　 　島　本　町</t>
  </si>
  <si>
    <t>　　 　河　南　町</t>
  </si>
  <si>
    <t>　 　奈　良　県</t>
  </si>
  <si>
    <t>　　 　奈　良　市</t>
  </si>
  <si>
    <t xml:space="preserve">       河　合　町</t>
  </si>
  <si>
    <t>　　 和 歌 山 県</t>
  </si>
  <si>
    <t>　 　　和 歌 山 市</t>
  </si>
  <si>
    <t>　 　岡　山　県</t>
  </si>
  <si>
    <t>　　 　岡　山　市</t>
  </si>
  <si>
    <t>　 　広　島　県</t>
  </si>
  <si>
    <t>　　 　広　島　市</t>
  </si>
  <si>
    <t>　　 福　岡　県</t>
  </si>
  <si>
    <t>　 　　福　岡　市</t>
  </si>
  <si>
    <t xml:space="preserve">     徳　島　県</t>
  </si>
  <si>
    <t>　　　 富 田 林 市</t>
  </si>
  <si>
    <t xml:space="preserve">       生　駒　市</t>
  </si>
  <si>
    <t xml:space="preserve">　　公営・都市再生機構・公社の借家 </t>
  </si>
  <si>
    <t xml:space="preserve">　 公営・都市再生機構・公社の借家 </t>
  </si>
  <si>
    <t xml:space="preserve">       河 内 長 野 市</t>
  </si>
  <si>
    <t xml:space="preserve">     香  川  県</t>
  </si>
  <si>
    <t>X</t>
  </si>
  <si>
    <t>X</t>
  </si>
  <si>
    <t>X</t>
  </si>
  <si>
    <t xml:space="preserve">     篠　山　市</t>
  </si>
  <si>
    <t xml:space="preserve">     淡　路　市</t>
  </si>
  <si>
    <t xml:space="preserve">    埼　玉　県</t>
  </si>
  <si>
    <t>就業者</t>
  </si>
  <si>
    <t xml:space="preserve"> 当地で従業・通学</t>
  </si>
  <si>
    <t>　　　　　　 する者</t>
  </si>
  <si>
    <t>　 自市区町村に</t>
  </si>
  <si>
    <t xml:space="preserve">       　常　　  住</t>
  </si>
  <si>
    <t>　　　　 自　　　宅</t>
  </si>
  <si>
    <t xml:space="preserve">         自　宅　外</t>
  </si>
  <si>
    <t xml:space="preserve">         常　　　住</t>
  </si>
  <si>
    <t>　　県　　内</t>
  </si>
  <si>
    <t>　　  生  駒  市</t>
  </si>
  <si>
    <t>　 他市区町村に</t>
  </si>
  <si>
    <t>　　 その他の市町村</t>
  </si>
  <si>
    <t>1) 専修学校専門課程（専門学校）・各種学校については入学資格や修業年限によりいずれかの学校区分に含まれる。</t>
  </si>
  <si>
    <t>2) 専修学校高等課程（高等専修学校）を含む。</t>
  </si>
  <si>
    <t>総数（教育） 1)</t>
  </si>
  <si>
    <t>卒業者</t>
  </si>
  <si>
    <t>高校・旧中 2)3)</t>
  </si>
  <si>
    <t>短大・高専 2)</t>
  </si>
  <si>
    <t>大学・大学院 2)</t>
  </si>
  <si>
    <t>在学者</t>
  </si>
  <si>
    <t>未就学者</t>
  </si>
  <si>
    <t>　　　 東　灘　区</t>
  </si>
  <si>
    <t>　　　 灘　　　区</t>
  </si>
  <si>
    <t>　　　 兵　庫　区</t>
  </si>
  <si>
    <t>　　　 長　田　区</t>
  </si>
  <si>
    <t>　　　 須　磨　区</t>
  </si>
  <si>
    <t>　　　 垂　水　区</t>
  </si>
  <si>
    <t>　　　 北　　　区</t>
  </si>
  <si>
    <t>　　　 中　央　区</t>
  </si>
  <si>
    <t>　　　 西　　　区</t>
  </si>
  <si>
    <t>　　 姫　路　市</t>
  </si>
  <si>
    <t>　　 尼　崎　市</t>
  </si>
  <si>
    <t>　　 明　石　市</t>
  </si>
  <si>
    <t>　　 西　宮　市</t>
  </si>
  <si>
    <t>　　 伊　丹　市</t>
  </si>
  <si>
    <t>　　 加 古 川 市</t>
  </si>
  <si>
    <t>　　 宝　塚　市</t>
  </si>
  <si>
    <t>　　 三　木　市</t>
  </si>
  <si>
    <t>　　 高　砂　市</t>
  </si>
  <si>
    <t>　　 川　西　市</t>
  </si>
  <si>
    <t>　　 三　田　市</t>
  </si>
  <si>
    <t>　　 篠　山　市</t>
  </si>
  <si>
    <t>　　 淡　路　市</t>
  </si>
  <si>
    <t>　　 猪 名 川 町</t>
  </si>
  <si>
    <t>　　 稲　美　町</t>
  </si>
  <si>
    <t>　　 播　磨　町</t>
  </si>
  <si>
    <t xml:space="preserve">     太　子　町</t>
  </si>
  <si>
    <t xml:space="preserve">     た つ の 市</t>
  </si>
  <si>
    <t xml:space="preserve">   他　　　　県</t>
  </si>
  <si>
    <t>　　 滋　賀　県</t>
  </si>
  <si>
    <t>　　　大 津 市</t>
  </si>
  <si>
    <t xml:space="preserve">     京　都　府</t>
  </si>
  <si>
    <t xml:space="preserve">      京 都 市</t>
  </si>
  <si>
    <t xml:space="preserve">      長岡京市</t>
  </si>
  <si>
    <t xml:space="preserve">     大　阪　府</t>
  </si>
  <si>
    <t xml:space="preserve">      大　阪　市</t>
  </si>
  <si>
    <t xml:space="preserve">        都　島　区</t>
  </si>
  <si>
    <t>　　　　福　島　区</t>
  </si>
  <si>
    <t>　　　　此  花  区</t>
  </si>
  <si>
    <t>　　　　西　　　区</t>
  </si>
  <si>
    <t>　　　　港　　　区</t>
  </si>
  <si>
    <t>　　　　大　正　区</t>
  </si>
  <si>
    <t>　　　　天 王 寺 区</t>
  </si>
  <si>
    <t>　　　　浪　速　区</t>
  </si>
  <si>
    <t>　　　　西 淀 川 区</t>
  </si>
  <si>
    <t>　　　　東 淀 川 区</t>
  </si>
  <si>
    <t>　　　　東　成　区</t>
  </si>
  <si>
    <t>　　　　生　野　区</t>
  </si>
  <si>
    <t>　　　　旭　　　区</t>
  </si>
  <si>
    <t>　　　　城　東　区</t>
  </si>
  <si>
    <t>　　　　阿 倍 野 区</t>
  </si>
  <si>
    <t>　　　　住　吉　区</t>
  </si>
  <si>
    <t>　　　　東 住 吉 区</t>
  </si>
  <si>
    <t>　　　　西　成　区</t>
  </si>
  <si>
    <t>　　　　淀　川　区</t>
  </si>
  <si>
    <t>　　　　鶴　見　区</t>
  </si>
  <si>
    <t>　　　　住 之 江 区</t>
  </si>
  <si>
    <t>　　　　平　野　区</t>
  </si>
  <si>
    <t>　　　　北　　　区</t>
  </si>
  <si>
    <t>　　　　中　央　区</t>
  </si>
  <si>
    <t xml:space="preserve">      堺　　　市</t>
  </si>
  <si>
    <t>　　　岸 和 田 市</t>
  </si>
  <si>
    <t>　　　豊　中　市</t>
  </si>
  <si>
    <t>　　　池  田  市</t>
  </si>
  <si>
    <t>　　　吹  田  市</t>
  </si>
  <si>
    <t>　　　高　槻　市</t>
  </si>
  <si>
    <t>　　　守　口　市</t>
  </si>
  <si>
    <t>　　　枚　方　市</t>
  </si>
  <si>
    <t>　　　茨　木　市</t>
  </si>
  <si>
    <t>　　　八　尾　市</t>
  </si>
  <si>
    <t>　　　寝 屋 川 市</t>
  </si>
  <si>
    <t>　　　大　東　市</t>
  </si>
  <si>
    <t>　　　和　泉　市</t>
  </si>
  <si>
    <t>　　　門　真　市</t>
  </si>
  <si>
    <t>　　　摂　津　市</t>
  </si>
  <si>
    <t>　　　東 大 阪 市</t>
  </si>
  <si>
    <t xml:space="preserve">      四 條 畷 市</t>
  </si>
  <si>
    <t>　　　交　野　市</t>
  </si>
  <si>
    <t>　　　豊　能　町</t>
  </si>
  <si>
    <t xml:space="preserve">      大 阪 狭 山 市</t>
  </si>
  <si>
    <t xml:space="preserve">     奈　良　県</t>
  </si>
  <si>
    <t>　　  奈　良　市</t>
  </si>
  <si>
    <t xml:space="preserve">      大 和 高 田 市</t>
  </si>
  <si>
    <t xml:space="preserve">      香  芝  市</t>
  </si>
  <si>
    <t>　　　箕　面　市</t>
  </si>
  <si>
    <t>　　　羽 曳 野 市</t>
  </si>
  <si>
    <t>　　　 区分
町名</t>
  </si>
  <si>
    <t>人　口</t>
  </si>
  <si>
    <t>１世帯
当たり
世帯人員</t>
  </si>
  <si>
    <t>性 比</t>
  </si>
  <si>
    <t>人口密度
１ｋ㎡
当たり</t>
  </si>
  <si>
    <t>面積（㎡）
※</t>
  </si>
  <si>
    <t>奥山</t>
  </si>
  <si>
    <t>奥池町</t>
  </si>
  <si>
    <t>奥池南町</t>
  </si>
  <si>
    <t>六麓荘町</t>
  </si>
  <si>
    <t>剱谷</t>
  </si>
  <si>
    <t>朝日ケ丘町</t>
  </si>
  <si>
    <t>山手町</t>
  </si>
  <si>
    <t>山芦屋町</t>
  </si>
  <si>
    <t>岩園町</t>
  </si>
  <si>
    <t>東山町</t>
  </si>
  <si>
    <t>東芦屋町</t>
  </si>
  <si>
    <t>西山町</t>
  </si>
  <si>
    <t>三条町</t>
  </si>
  <si>
    <t>翠ケ丘町</t>
  </si>
  <si>
    <t>親王塚町</t>
  </si>
  <si>
    <t>大原町</t>
  </si>
  <si>
    <t>船戸町</t>
  </si>
  <si>
    <t>松ノ内町</t>
  </si>
  <si>
    <t>月若町</t>
  </si>
  <si>
    <t>西芦屋町</t>
  </si>
  <si>
    <t>三条南町</t>
  </si>
  <si>
    <t>楠町</t>
  </si>
  <si>
    <t>上宮川町</t>
  </si>
  <si>
    <t>業平町</t>
  </si>
  <si>
    <t>前田町</t>
  </si>
  <si>
    <t>清水町</t>
  </si>
  <si>
    <t>春日町</t>
  </si>
  <si>
    <t>打出小槌町</t>
  </si>
  <si>
    <t>宮塚町</t>
  </si>
  <si>
    <t>茶屋之町</t>
  </si>
  <si>
    <t>大桝町</t>
  </si>
  <si>
    <t>公光町</t>
  </si>
  <si>
    <t>川西町</t>
  </si>
  <si>
    <t>津知町</t>
  </si>
  <si>
    <t>打出町</t>
  </si>
  <si>
    <t>南宮町</t>
  </si>
  <si>
    <t>若宮町</t>
  </si>
  <si>
    <t>宮川町</t>
  </si>
  <si>
    <t>竹園町</t>
  </si>
  <si>
    <t>精道町</t>
  </si>
  <si>
    <t>浜芦屋町</t>
  </si>
  <si>
    <t>平田北町</t>
  </si>
  <si>
    <t>大東町</t>
  </si>
  <si>
    <t>浜町</t>
  </si>
  <si>
    <t>西蔵町</t>
  </si>
  <si>
    <t>呉川町</t>
  </si>
  <si>
    <t>伊勢町</t>
  </si>
  <si>
    <t>松浜町</t>
  </si>
  <si>
    <t>平田町</t>
  </si>
  <si>
    <t>新浜町</t>
  </si>
  <si>
    <t>浜風町</t>
  </si>
  <si>
    <t>高浜町</t>
  </si>
  <si>
    <t>若葉町</t>
  </si>
  <si>
    <t>緑町</t>
  </si>
  <si>
    <t>潮見町</t>
  </si>
  <si>
    <t>２４－４　世帯の種類，世帯人員別一般世帯数，一般世帯人員，１世帯当たり人員及び施設等の
　　　　　世帯数</t>
  </si>
  <si>
    <t>陽光町</t>
  </si>
  <si>
    <t>海洋町</t>
  </si>
  <si>
    <t>南浜町</t>
  </si>
  <si>
    <t>涼風町</t>
  </si>
  <si>
    <t>-</t>
  </si>
  <si>
    <t>平成17年
人口</t>
  </si>
  <si>
    <t>対平成17年
人口比
（％）</t>
  </si>
  <si>
    <t>総　　　　計</t>
  </si>
  <si>
    <t>０歳から４歳</t>
  </si>
  <si>
    <t>５歳から９歳</t>
  </si>
  <si>
    <t>‐</t>
  </si>
  <si>
    <t>10歳から14歳</t>
  </si>
  <si>
    <t>15歳から19歳</t>
  </si>
  <si>
    <t>区分</t>
  </si>
  <si>
    <t>20歳から24歳</t>
  </si>
  <si>
    <t>25歳から29歳</t>
  </si>
  <si>
    <t>30歳から34歳</t>
  </si>
  <si>
    <t>35歳から39歳</t>
  </si>
  <si>
    <t>40歳から44歳</t>
  </si>
  <si>
    <t>45歳から49歳</t>
  </si>
  <si>
    <t>50歳から54歳</t>
  </si>
  <si>
    <t>55歳から59歳</t>
  </si>
  <si>
    <t>60歳から64歳</t>
  </si>
  <si>
    <t>65歳から69歳</t>
  </si>
  <si>
    <t>70歳から74歳</t>
  </si>
  <si>
    <t>75歳から79歳</t>
  </si>
  <si>
    <t>80歳から84歳</t>
  </si>
  <si>
    <t>85歳以上</t>
  </si>
  <si>
    <t>不詳</t>
  </si>
  <si>
    <t>計</t>
  </si>
  <si>
    <t>計</t>
  </si>
  <si>
    <t>男</t>
  </si>
  <si>
    <t>女</t>
  </si>
  <si>
    <t>陽光町</t>
  </si>
  <si>
    <t>海洋町</t>
  </si>
  <si>
    <t>南浜町</t>
  </si>
  <si>
    <t>涼風町</t>
  </si>
  <si>
    <t>　　　 区分
町名</t>
  </si>
  <si>
    <t>人　　　　　口</t>
  </si>
  <si>
    <t>年齢３区分別人口構成比</t>
  </si>
  <si>
    <t>年　齢　構　造　指　数</t>
  </si>
  <si>
    <t>不　詳</t>
  </si>
  <si>
    <t>0～14歳</t>
  </si>
  <si>
    <t>15～64歳</t>
  </si>
  <si>
    <t>年少
人口</t>
  </si>
  <si>
    <t>老年
人口</t>
  </si>
  <si>
    <t>従属
人口</t>
  </si>
  <si>
    <t>老年化</t>
  </si>
  <si>
    <t>　　　区分
町名</t>
  </si>
  <si>
    <t>一般
世帯数</t>
  </si>
  <si>
    <t>単独
世帯</t>
  </si>
  <si>
    <t>（再　　掲）</t>
  </si>
  <si>
    <t>核家族世帯</t>
  </si>
  <si>
    <t>65歳以
上の単
独世帯</t>
  </si>
  <si>
    <t>総 数</t>
  </si>
  <si>
    <t>夫婦
のみ</t>
  </si>
  <si>
    <t>夫婦と
子供</t>
  </si>
  <si>
    <t>総数</t>
  </si>
  <si>
    <t>奥山</t>
  </si>
  <si>
    <t>奥池町</t>
  </si>
  <si>
    <t>奥池南町</t>
  </si>
  <si>
    <t>六麓荘町</t>
  </si>
  <si>
    <t>剱谷</t>
  </si>
  <si>
    <t>朝日ケ丘町</t>
  </si>
  <si>
    <t>山手町</t>
  </si>
  <si>
    <t>山芦屋町</t>
  </si>
  <si>
    <t>１０　世帯人員別一般世帯数及び一般世帯人員（６歳未満・１８歳未満世帯員のいる一般世帯特掲）</t>
  </si>
  <si>
    <t xml:space="preserve">　  間借り </t>
  </si>
  <si>
    <t xml:space="preserve">　  間借り </t>
  </si>
  <si>
    <t xml:space="preserve">　住宅に住む一般世帯 </t>
  </si>
  <si>
    <t xml:space="preserve">　  主世帯 </t>
  </si>
  <si>
    <t xml:space="preserve">　住宅以外に住む一般世帯 </t>
  </si>
  <si>
    <t>岩園町</t>
  </si>
  <si>
    <t>東山町</t>
  </si>
  <si>
    <t>東芦屋町</t>
  </si>
  <si>
    <t>西山町</t>
  </si>
  <si>
    <t>三条町</t>
  </si>
  <si>
    <t>翠ケ丘町</t>
  </si>
  <si>
    <t>親王塚町</t>
  </si>
  <si>
    <t>大原町</t>
  </si>
  <si>
    <t>船戸町</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</si>
</sst>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_);[Red]\(0.0\)"/>
    <numFmt numFmtId="180" formatCode="#,##0.0_ ;[Red]\-#,##0.0\ "/>
    <numFmt numFmtId="181" formatCode="#,###,###,##0;&quot; -&quot;###,###,##0"/>
    <numFmt numFmtId="182" formatCode="\ ###,###,##0;&quot;-&quot;###,###,##0"/>
    <numFmt numFmtId="183" formatCode="###,###,##0;&quot;-&quot;##,###,##0"/>
    <numFmt numFmtId="184" formatCode="##,###,###,##0;&quot;-&quot;#,###,###,##0"/>
    <numFmt numFmtId="185" formatCode="\ ###,###,###,##0;&quot;-&quot;###,###,###,##0"/>
    <numFmt numFmtId="186" formatCode="###,##0.00;&quot;-&quot;##,##0.00"/>
    <numFmt numFmtId="187" formatCode="##,###,###,###,##0;&quot;-&quot;#,###,###,###,##0"/>
    <numFmt numFmtId="188" formatCode="###,###,###,###,##0;&quot;-&quot;##,###,###,###,##0"/>
    <numFmt numFmtId="189" formatCode="##,###,##0;&quot;-&quot;#,###,##0"/>
    <numFmt numFmtId="190" formatCode="###,###,###,##0;&quot;-&quot;##,###,###,##0"/>
    <numFmt numFmtId="191" formatCode="##0.0;&quot;-&quot;#0.0"/>
    <numFmt numFmtId="192" formatCode="#0.0;&quot;-&quot;0.0"/>
    <numFmt numFmtId="193" formatCode="#,###,###,##0.00;&quot; -&quot;###,###,##0.00"/>
    <numFmt numFmtId="194" formatCode="##,###,###,##0.0;&quot;-&quot;#,###,###,##0.0"/>
    <numFmt numFmtId="195" formatCode="#,###,###,##0.0;&quot; -&quot;###,###,##0.0"/>
    <numFmt numFmtId="196" formatCode="\ ###,###,###,###,##0;&quot;-&quot;###,###,###,###,##0"/>
    <numFmt numFmtId="197" formatCode="#,###,##0;&quot; -&quot;###,##0"/>
    <numFmt numFmtId="198" formatCode="0.00_ "/>
    <numFmt numFmtId="199" formatCode="0_ "/>
    <numFmt numFmtId="200" formatCode="0.0_ "/>
    <numFmt numFmtId="201" formatCode="0.0"/>
    <numFmt numFmtId="202" formatCode="0_);[Red]\(0\)"/>
    <numFmt numFmtId="203" formatCode="0.00000"/>
    <numFmt numFmtId="204" formatCode="0.0000"/>
    <numFmt numFmtId="205" formatCode="0.000"/>
    <numFmt numFmtId="206" formatCode="0.00_);[Red]\(0.00\)"/>
    <numFmt numFmtId="207" formatCode="###,##0;&quot;-&quot;"/>
    <numFmt numFmtId="208" formatCode="0.00000000"/>
    <numFmt numFmtId="209" formatCode="0.0000000"/>
    <numFmt numFmtId="210" formatCode="0.000000"/>
    <numFmt numFmtId="211" formatCode="#,##0.0"/>
    <numFmt numFmtId="212" formatCode="#0;&quot;-&quot;0"/>
    <numFmt numFmtId="213" formatCode="General\ "/>
    <numFmt numFmtId="214" formatCode="#,##0;[Red]\-#,##0\ "/>
    <numFmt numFmtId="215" formatCode="#,##0\ "/>
    <numFmt numFmtId="216" formatCode="General\ \ "/>
    <numFmt numFmtId="217" formatCode="General\ \)"/>
    <numFmt numFmtId="218" formatCode="#,##0_ "/>
    <numFmt numFmtId="219" formatCode="#,##0.00_);[Red]\(#,##0.00\)"/>
    <numFmt numFmtId="220" formatCode="&quot;Yes&quot;;&quot;Yes&quot;;&quot;No&quot;"/>
    <numFmt numFmtId="221" formatCode="&quot;True&quot;;&quot;True&quot;;&quot;False&quot;"/>
    <numFmt numFmtId="222" formatCode="&quot;On&quot;;&quot;On&quot;;&quot;Off&quot;"/>
    <numFmt numFmtId="223" formatCode="#,##0.0_);[Red]\(#,##0.0\)"/>
    <numFmt numFmtId="224" formatCode="[$€-2]\ #,##0.00_);[Red]\([$€-2]\ #,##0.00\)"/>
    <numFmt numFmtId="225" formatCode="##0.00;&quot;-&quot;#0.00"/>
    <numFmt numFmtId="226" formatCode="#,###"/>
    <numFmt numFmtId="227" formatCode="_ * #,##0.0_ ;_ * \-#,##0.0_ ;_ * &quot;-&quot;?_ ;_ @_ "/>
    <numFmt numFmtId="228" formatCode="[&lt;=999]000;[&lt;=99999]000\-00;000\-0000"/>
    <numFmt numFmtId="229" formatCode="#,##0_);[Red]\(#,##0\)"/>
    <numFmt numFmtId="230" formatCode="#,##0_ ;[Red]\-#,##0\ "/>
    <numFmt numFmtId="231" formatCode="#,##0.00_ ;[Red]\-#,##0.00\ "/>
    <numFmt numFmtId="232" formatCode="_ &quot;\&quot;* #,##0.0_ ;_ &quot;\&quot;* \-#,##0.0_ ;_ &quot;\&quot;* &quot;-&quot;?_ ;_ @_ "/>
    <numFmt numFmtId="233" formatCode="#,##0;[Red]#,##0"/>
    <numFmt numFmtId="234" formatCode="#,##0.00_ "/>
  </numFmts>
  <fonts count="3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10"/>
      <color indexed="8"/>
      <name val="ＭＳ 明朝"/>
      <family val="1"/>
    </font>
    <font>
      <sz val="9"/>
      <color indexed="8"/>
      <name val="ＭＳ 明朝"/>
      <family val="1"/>
    </font>
    <font>
      <sz val="10.5"/>
      <name val="ＭＳ 明朝"/>
      <family val="1"/>
    </font>
    <font>
      <sz val="10.5"/>
      <color indexed="8"/>
      <name val="ＭＳ 明朝"/>
      <family val="1"/>
    </font>
    <font>
      <sz val="9"/>
      <color indexed="8"/>
      <name val="ＭＳ ゴシック"/>
      <family val="3"/>
    </font>
    <font>
      <sz val="9"/>
      <name val="ＭＳ 明朝"/>
      <family val="1"/>
    </font>
    <font>
      <sz val="9"/>
      <name val="ＭＳ Ｐゴシック"/>
      <family val="3"/>
    </font>
    <font>
      <sz val="8"/>
      <name val="ＭＳ 明朝"/>
      <family val="1"/>
    </font>
    <font>
      <sz val="7"/>
      <name val="ＭＳ 明朝"/>
      <family val="1"/>
    </font>
    <font>
      <sz val="8"/>
      <name val="ＭＳ ゴシック"/>
      <family val="3"/>
    </font>
    <font>
      <sz val="6"/>
      <name val="ＭＳ 明朝"/>
      <family val="1"/>
    </font>
    <font>
      <sz val="9.5"/>
      <name val="ＭＳ 明朝"/>
      <family val="1"/>
    </font>
    <font>
      <sz val="9.5"/>
      <name val="ＭＳ Ｐゴシック"/>
      <family val="3"/>
    </font>
    <font>
      <sz val="10"/>
      <name val="ＭＳ Ｐゴシック"/>
      <family val="3"/>
    </font>
    <font>
      <sz val="10"/>
      <name val="ＭＳ ゴシック"/>
      <family val="3"/>
    </font>
    <font>
      <sz val="6"/>
      <name val="ＭＳ ゴシック"/>
      <family val="3"/>
    </font>
    <font>
      <sz val="8.5"/>
      <name val="ＭＳ 明朝"/>
      <family val="1"/>
    </font>
    <font>
      <sz val="8.5"/>
      <color indexed="8"/>
      <name val="ＭＳ 明朝"/>
      <family val="1"/>
    </font>
    <font>
      <sz val="9"/>
      <name val="ＭＳ ゴシック"/>
      <family val="3"/>
    </font>
    <font>
      <b/>
      <sz val="11"/>
      <name val="ＭＳ Ｐゴシック"/>
      <family val="3"/>
    </font>
    <font>
      <b/>
      <sz val="10.5"/>
      <color indexed="16"/>
      <name val="ＭＳ 明朝"/>
      <family val="1"/>
    </font>
    <font>
      <b/>
      <sz val="11"/>
      <color indexed="16"/>
      <name val="ＭＳ Ｐゴシック"/>
      <family val="3"/>
    </font>
    <font>
      <b/>
      <sz val="10.5"/>
      <name val="ＭＳ 明朝"/>
      <family val="1"/>
    </font>
    <font>
      <sz val="8"/>
      <name val="ＭＳ Ｐゴシック"/>
      <family val="3"/>
    </font>
    <font>
      <b/>
      <sz val="11"/>
      <name val="ＭＳ ゴシック"/>
      <family val="3"/>
    </font>
    <font>
      <sz val="10.5"/>
      <name val="ＭＳ Ｐゴシック"/>
      <family val="3"/>
    </font>
    <font>
      <sz val="12"/>
      <name val="ＭＳ 明朝"/>
      <family val="1"/>
    </font>
    <font>
      <sz val="9"/>
      <color indexed="10"/>
      <name val="ＭＳ 明朝"/>
      <family val="1"/>
    </font>
  </fonts>
  <fills count="2">
    <fill>
      <patternFill/>
    </fill>
    <fill>
      <patternFill patternType="gray125"/>
    </fill>
  </fills>
  <borders count="138">
    <border>
      <left/>
      <right/>
      <top/>
      <bottom/>
      <diagonal/>
    </border>
    <border>
      <left style="thin">
        <color indexed="23"/>
      </left>
      <right style="thin">
        <color indexed="23"/>
      </right>
      <top style="thin">
        <color indexed="23"/>
      </top>
      <bottom style="thin">
        <color indexed="23"/>
      </bottom>
    </border>
    <border>
      <left style="dotted">
        <color indexed="23"/>
      </left>
      <right style="dotted">
        <color indexed="23"/>
      </right>
      <top>
        <color indexed="63"/>
      </top>
      <bottom>
        <color indexed="63"/>
      </bottom>
    </border>
    <border>
      <left>
        <color indexed="63"/>
      </left>
      <right>
        <color indexed="63"/>
      </right>
      <top>
        <color indexed="63"/>
      </top>
      <bottom style="thin"/>
    </border>
    <border>
      <left style="dotted">
        <color indexed="23"/>
      </left>
      <right style="dotted">
        <color indexed="23"/>
      </right>
      <top>
        <color indexed="63"/>
      </top>
      <bottom style="thin"/>
    </border>
    <border>
      <left style="thin"/>
      <right style="thin">
        <color indexed="23"/>
      </right>
      <top>
        <color indexed="63"/>
      </top>
      <bottom>
        <color indexed="63"/>
      </bottom>
    </border>
    <border>
      <left>
        <color indexed="63"/>
      </left>
      <right style="thin"/>
      <top>
        <color indexed="63"/>
      </top>
      <bottom>
        <color indexed="63"/>
      </bottom>
    </border>
    <border>
      <left style="thin"/>
      <right style="thin">
        <color indexed="23"/>
      </right>
      <top>
        <color indexed="63"/>
      </top>
      <bottom style="thin"/>
    </border>
    <border>
      <left>
        <color indexed="63"/>
      </left>
      <right style="thin"/>
      <top>
        <color indexed="63"/>
      </top>
      <bottom style="thin"/>
    </border>
    <border>
      <left style="thin">
        <color indexed="23"/>
      </left>
      <right style="thin">
        <color indexed="23"/>
      </right>
      <top style="thin"/>
      <bottom style="thin">
        <color indexed="23"/>
      </bottom>
    </border>
    <border>
      <left style="thin">
        <color indexed="23"/>
      </left>
      <right>
        <color indexed="63"/>
      </right>
      <top style="thin"/>
      <bottom style="thin">
        <color indexed="23"/>
      </bottom>
    </border>
    <border>
      <left>
        <color indexed="63"/>
      </left>
      <right>
        <color indexed="63"/>
      </right>
      <top>
        <color indexed="63"/>
      </top>
      <bottom style="hair"/>
    </border>
    <border>
      <left style="dotted">
        <color indexed="23"/>
      </left>
      <right style="dotted">
        <color indexed="23"/>
      </right>
      <top style="thin">
        <color indexed="23"/>
      </top>
      <bottom style="hair"/>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dotted">
        <color indexed="23"/>
      </left>
      <right>
        <color indexed="63"/>
      </right>
      <top>
        <color indexed="63"/>
      </top>
      <bottom>
        <color indexed="63"/>
      </bottom>
    </border>
    <border>
      <left style="thin">
        <color indexed="23"/>
      </left>
      <right>
        <color indexed="63"/>
      </right>
      <top style="hair"/>
      <bottom>
        <color indexed="63"/>
      </bottom>
    </border>
    <border>
      <left>
        <color indexed="63"/>
      </left>
      <right style="thin">
        <color indexed="23"/>
      </right>
      <top style="hair"/>
      <bottom>
        <color indexed="63"/>
      </bottom>
    </border>
    <border>
      <left style="dotted">
        <color indexed="23"/>
      </left>
      <right style="dotted">
        <color indexed="23"/>
      </right>
      <top style="hair"/>
      <bottom>
        <color indexed="63"/>
      </bottom>
    </border>
    <border>
      <left style="dotted">
        <color indexed="23"/>
      </left>
      <right>
        <color indexed="63"/>
      </right>
      <top style="hair"/>
      <bottom>
        <color indexed="63"/>
      </bottom>
    </border>
    <border>
      <left style="thin">
        <color indexed="23"/>
      </left>
      <right>
        <color indexed="63"/>
      </right>
      <top>
        <color indexed="63"/>
      </top>
      <bottom style="hair"/>
    </border>
    <border>
      <left>
        <color indexed="63"/>
      </left>
      <right style="thin">
        <color indexed="23"/>
      </right>
      <top>
        <color indexed="63"/>
      </top>
      <bottom style="hair"/>
    </border>
    <border>
      <left style="dotted">
        <color indexed="23"/>
      </left>
      <right style="dotted">
        <color indexed="23"/>
      </right>
      <top>
        <color indexed="63"/>
      </top>
      <bottom style="hair"/>
    </border>
    <border>
      <left style="dotted">
        <color indexed="23"/>
      </left>
      <right>
        <color indexed="63"/>
      </right>
      <top>
        <color indexed="63"/>
      </top>
      <bottom style="hair"/>
    </border>
    <border>
      <left style="thin">
        <color indexed="23"/>
      </left>
      <right>
        <color indexed="63"/>
      </right>
      <top style="hair"/>
      <bottom style="thin"/>
    </border>
    <border>
      <left>
        <color indexed="63"/>
      </left>
      <right style="thin">
        <color indexed="23"/>
      </right>
      <top style="hair"/>
      <bottom style="thin"/>
    </border>
    <border>
      <left style="dotted">
        <color indexed="23"/>
      </left>
      <right style="dotted">
        <color indexed="23"/>
      </right>
      <top style="hair"/>
      <bottom style="thin"/>
    </border>
    <border>
      <left style="dotted">
        <color indexed="23"/>
      </left>
      <right>
        <color indexed="63"/>
      </right>
      <top style="hair"/>
      <bottom style="thin"/>
    </border>
    <border>
      <left style="thin">
        <color indexed="23"/>
      </left>
      <right style="thin"/>
      <top style="thin"/>
      <bottom style="thin">
        <color indexed="23"/>
      </bottom>
    </border>
    <border>
      <left>
        <color indexed="63"/>
      </left>
      <right style="thin"/>
      <top>
        <color indexed="63"/>
      </top>
      <bottom style="hair"/>
    </border>
    <border>
      <left style="thin"/>
      <right>
        <color indexed="63"/>
      </right>
      <top>
        <color indexed="63"/>
      </top>
      <bottom>
        <color indexed="63"/>
      </bottom>
    </border>
    <border>
      <left style="dotted">
        <color indexed="23"/>
      </left>
      <right style="thin"/>
      <top>
        <color indexed="63"/>
      </top>
      <bottom>
        <color indexed="63"/>
      </bottom>
    </border>
    <border>
      <left style="thin"/>
      <right>
        <color indexed="63"/>
      </right>
      <top style="hair"/>
      <bottom>
        <color indexed="63"/>
      </bottom>
    </border>
    <border>
      <left style="dotted">
        <color indexed="23"/>
      </left>
      <right style="thin"/>
      <top style="hair"/>
      <bottom>
        <color indexed="63"/>
      </bottom>
    </border>
    <border>
      <left style="thin"/>
      <right>
        <color indexed="63"/>
      </right>
      <top>
        <color indexed="63"/>
      </top>
      <bottom style="hair"/>
    </border>
    <border>
      <left style="dotted">
        <color indexed="23"/>
      </left>
      <right style="thin"/>
      <top>
        <color indexed="63"/>
      </top>
      <bottom style="hair"/>
    </border>
    <border>
      <left style="thin"/>
      <right>
        <color indexed="63"/>
      </right>
      <top style="hair"/>
      <bottom style="thin"/>
    </border>
    <border>
      <left style="dotted">
        <color indexed="23"/>
      </left>
      <right style="thin"/>
      <top style="hair"/>
      <bottom style="thin"/>
    </border>
    <border>
      <left style="thin">
        <color indexed="23"/>
      </left>
      <right style="dotted">
        <color indexed="23"/>
      </right>
      <top>
        <color indexed="63"/>
      </top>
      <bottom>
        <color indexed="63"/>
      </bottom>
    </border>
    <border>
      <left style="thin">
        <color indexed="23"/>
      </left>
      <right style="dotted">
        <color indexed="23"/>
      </right>
      <top>
        <color indexed="63"/>
      </top>
      <bottom style="thin"/>
    </border>
    <border>
      <left>
        <color indexed="63"/>
      </left>
      <right style="thin">
        <color indexed="23"/>
      </right>
      <top style="thin"/>
      <bottom style="thin">
        <color indexed="23"/>
      </bottom>
    </border>
    <border>
      <left>
        <color indexed="63"/>
      </left>
      <right style="thin">
        <color indexed="23"/>
      </right>
      <top style="thin">
        <color indexed="23"/>
      </top>
      <bottom style="thin">
        <color indexed="23"/>
      </bottom>
    </border>
    <border>
      <left style="dotted">
        <color indexed="23"/>
      </left>
      <right style="thin"/>
      <top>
        <color indexed="63"/>
      </top>
      <bottom style="thin"/>
    </border>
    <border>
      <left style="thin">
        <color indexed="23"/>
      </left>
      <right>
        <color indexed="63"/>
      </right>
      <top style="thin">
        <color indexed="23"/>
      </top>
      <bottom style="thin">
        <color indexed="23"/>
      </bottom>
    </border>
    <border>
      <left>
        <color indexed="63"/>
      </left>
      <right style="thin">
        <color indexed="23"/>
      </right>
      <top style="thin"/>
      <bottom style="hair"/>
    </border>
    <border>
      <left>
        <color indexed="63"/>
      </left>
      <right style="dotted">
        <color indexed="23"/>
      </right>
      <top>
        <color indexed="63"/>
      </top>
      <bottom style="hair"/>
    </border>
    <border>
      <left>
        <color indexed="63"/>
      </left>
      <right style="dotted">
        <color indexed="23"/>
      </right>
      <top>
        <color indexed="63"/>
      </top>
      <bottom>
        <color indexed="63"/>
      </bottom>
    </border>
    <border>
      <left>
        <color indexed="63"/>
      </left>
      <right style="thin">
        <color indexed="23"/>
      </right>
      <top>
        <color indexed="63"/>
      </top>
      <bottom style="thin"/>
    </border>
    <border>
      <left style="dotted">
        <color indexed="23"/>
      </left>
      <right>
        <color indexed="63"/>
      </right>
      <top>
        <color indexed="63"/>
      </top>
      <bottom style="thin"/>
    </border>
    <border>
      <left>
        <color indexed="63"/>
      </left>
      <right style="dotted">
        <color indexed="23"/>
      </right>
      <top>
        <color indexed="63"/>
      </top>
      <bottom style="thin"/>
    </border>
    <border>
      <left style="thin">
        <color indexed="23"/>
      </left>
      <right style="dotted">
        <color indexed="23"/>
      </right>
      <top style="thin">
        <color indexed="23"/>
      </top>
      <bottom>
        <color indexed="63"/>
      </bottom>
    </border>
    <border>
      <left style="dotted">
        <color indexed="23"/>
      </left>
      <right style="dotted">
        <color indexed="23"/>
      </right>
      <top style="thin">
        <color indexed="23"/>
      </top>
      <bottom>
        <color indexed="63"/>
      </bottom>
    </border>
    <border>
      <left style="dotted">
        <color indexed="23"/>
      </left>
      <right>
        <color indexed="63"/>
      </right>
      <top style="thin">
        <color indexed="23"/>
      </top>
      <bottom>
        <color indexed="63"/>
      </bottom>
    </border>
    <border>
      <left>
        <color indexed="63"/>
      </left>
      <right>
        <color indexed="63"/>
      </right>
      <top style="thin"/>
      <bottom style="thin">
        <color indexed="23"/>
      </bottom>
    </border>
    <border>
      <left style="thin">
        <color indexed="23"/>
      </left>
      <right style="dotted">
        <color indexed="23"/>
      </right>
      <top style="hair"/>
      <bottom>
        <color indexed="63"/>
      </bottom>
    </border>
    <border>
      <left style="thin">
        <color indexed="23"/>
      </left>
      <right style="dotted">
        <color indexed="23"/>
      </right>
      <top>
        <color indexed="63"/>
      </top>
      <bottom style="hair"/>
    </border>
    <border>
      <left style="thin">
        <color indexed="23"/>
      </left>
      <right style="thin"/>
      <top style="thin">
        <color indexed="23"/>
      </top>
      <bottom style="thin">
        <color indexed="23"/>
      </bottom>
    </border>
    <border>
      <left>
        <color indexed="63"/>
      </left>
      <right style="dotted">
        <color indexed="23"/>
      </right>
      <top style="thin">
        <color indexed="23"/>
      </top>
      <bottom>
        <color indexed="63"/>
      </bottom>
    </border>
    <border>
      <left style="thin"/>
      <right style="dotted">
        <color indexed="23"/>
      </right>
      <top style="thin">
        <color indexed="23"/>
      </top>
      <bottom>
        <color indexed="63"/>
      </bottom>
    </border>
    <border>
      <left style="thin"/>
      <right style="dotted">
        <color indexed="23"/>
      </right>
      <top>
        <color indexed="63"/>
      </top>
      <bottom>
        <color indexed="63"/>
      </bottom>
    </border>
    <border>
      <left style="thin"/>
      <right style="dotted">
        <color indexed="23"/>
      </right>
      <top>
        <color indexed="63"/>
      </top>
      <bottom style="thin"/>
    </border>
    <border>
      <left>
        <color indexed="63"/>
      </left>
      <right style="thin">
        <color indexed="23"/>
      </right>
      <top style="thin"/>
      <bottom>
        <color indexed="63"/>
      </bottom>
    </border>
    <border>
      <left style="thin">
        <color indexed="23"/>
      </left>
      <right style="thin">
        <color indexed="23"/>
      </right>
      <top style="thin"/>
      <bottom>
        <color indexed="63"/>
      </bottom>
    </border>
    <border>
      <left style="thin">
        <color indexed="23"/>
      </left>
      <right>
        <color indexed="63"/>
      </right>
      <top style="thin"/>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color indexed="63"/>
      </right>
      <top>
        <color indexed="63"/>
      </top>
      <bottom style="thin">
        <color indexed="23"/>
      </bottom>
    </border>
    <border>
      <left style="dotted">
        <color indexed="23"/>
      </left>
      <right style="hair"/>
      <top style="thin">
        <color indexed="23"/>
      </top>
      <bottom>
        <color indexed="63"/>
      </bottom>
    </border>
    <border>
      <left style="hair"/>
      <right style="dotted">
        <color indexed="23"/>
      </right>
      <top style="thin">
        <color indexed="23"/>
      </top>
      <bottom>
        <color indexed="63"/>
      </bottom>
    </border>
    <border>
      <left>
        <color indexed="63"/>
      </left>
      <right>
        <color indexed="63"/>
      </right>
      <top style="thin">
        <color indexed="23"/>
      </top>
      <bottom>
        <color indexed="63"/>
      </bottom>
    </border>
    <border>
      <left style="dotted">
        <color indexed="23"/>
      </left>
      <right style="hair"/>
      <top>
        <color indexed="63"/>
      </top>
      <bottom>
        <color indexed="63"/>
      </bottom>
    </border>
    <border>
      <left style="hair"/>
      <right style="dotted">
        <color indexed="23"/>
      </right>
      <top>
        <color indexed="63"/>
      </top>
      <bottom>
        <color indexed="63"/>
      </bottom>
    </border>
    <border>
      <left>
        <color indexed="63"/>
      </left>
      <right>
        <color indexed="63"/>
      </right>
      <top style="hair"/>
      <bottom>
        <color indexed="63"/>
      </bottom>
    </border>
    <border>
      <left style="dotted">
        <color indexed="23"/>
      </left>
      <right style="hair"/>
      <top style="hair"/>
      <bottom>
        <color indexed="63"/>
      </bottom>
    </border>
    <border>
      <left style="hair"/>
      <right style="dotted">
        <color indexed="23"/>
      </right>
      <top style="hair"/>
      <bottom>
        <color indexed="63"/>
      </bottom>
    </border>
    <border>
      <left style="dotted">
        <color indexed="23"/>
      </left>
      <right style="hair"/>
      <top>
        <color indexed="63"/>
      </top>
      <bottom style="hair"/>
    </border>
    <border>
      <left style="hair"/>
      <right style="dotted">
        <color indexed="23"/>
      </right>
      <top>
        <color indexed="63"/>
      </top>
      <bottom style="hair"/>
    </border>
    <border>
      <left style="dotted">
        <color indexed="23"/>
      </left>
      <right style="hair"/>
      <top>
        <color indexed="63"/>
      </top>
      <bottom style="thin"/>
    </border>
    <border>
      <left style="hair"/>
      <right style="dotted">
        <color indexed="23"/>
      </right>
      <top>
        <color indexed="63"/>
      </top>
      <bottom style="thin"/>
    </border>
    <border>
      <left style="dotted">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dotted">
        <color indexed="23"/>
      </left>
      <right style="thin">
        <color indexed="23"/>
      </right>
      <top>
        <color indexed="63"/>
      </top>
      <bottom>
        <color indexed="63"/>
      </bottom>
    </border>
    <border>
      <left style="thin">
        <color indexed="23"/>
      </left>
      <right style="thin">
        <color indexed="23"/>
      </right>
      <top>
        <color indexed="63"/>
      </top>
      <bottom style="thin"/>
    </border>
    <border>
      <left style="dotted">
        <color indexed="23"/>
      </left>
      <right style="thin">
        <color indexed="23"/>
      </right>
      <top>
        <color indexed="63"/>
      </top>
      <bottom style="thin"/>
    </border>
    <border>
      <left style="thin">
        <color indexed="23"/>
      </left>
      <right>
        <color indexed="63"/>
      </right>
      <top>
        <color indexed="63"/>
      </top>
      <bottom style="thin"/>
    </border>
    <border>
      <left>
        <color indexed="63"/>
      </left>
      <right style="thin">
        <color indexed="23"/>
      </right>
      <top style="thin">
        <color indexed="23"/>
      </top>
      <bottom>
        <color indexed="63"/>
      </bottom>
    </border>
    <border>
      <left style="dotted">
        <color indexed="23"/>
      </left>
      <right>
        <color indexed="63"/>
      </right>
      <top style="thin">
        <color indexed="23"/>
      </top>
      <bottom style="hair"/>
    </border>
    <border>
      <left>
        <color indexed="63"/>
      </left>
      <right style="dotted">
        <color indexed="23"/>
      </right>
      <top style="hair"/>
      <bottom>
        <color indexed="63"/>
      </bottom>
    </border>
    <border>
      <left>
        <color indexed="63"/>
      </left>
      <right>
        <color indexed="63"/>
      </right>
      <top style="thin">
        <color indexed="23"/>
      </top>
      <bottom style="hair"/>
    </border>
    <border>
      <left>
        <color indexed="63"/>
      </left>
      <right style="dotted">
        <color indexed="23"/>
      </right>
      <top style="thin">
        <color indexed="23"/>
      </top>
      <bottom style="hair"/>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style="thin"/>
    </border>
    <border>
      <left style="thin">
        <color indexed="23"/>
      </left>
      <right>
        <color indexed="63"/>
      </right>
      <top style="thin">
        <color indexed="23"/>
      </top>
      <bottom style="thin"/>
    </border>
    <border>
      <left style="thin"/>
      <right style="dotted">
        <color indexed="23"/>
      </right>
      <top style="thin"/>
      <bottom>
        <color indexed="63"/>
      </bottom>
    </border>
    <border>
      <left style="dotted">
        <color indexed="23"/>
      </left>
      <right style="dotted">
        <color indexed="23"/>
      </right>
      <top style="thin"/>
      <bottom>
        <color indexed="63"/>
      </bottom>
    </border>
    <border>
      <left style="dotted">
        <color indexed="23"/>
      </left>
      <right>
        <color indexed="63"/>
      </right>
      <top style="thin"/>
      <bottom>
        <color indexed="63"/>
      </bottom>
    </border>
    <border>
      <left>
        <color indexed="63"/>
      </left>
      <right style="dashed">
        <color indexed="23"/>
      </right>
      <top style="thin">
        <color indexed="23"/>
      </top>
      <bottom>
        <color indexed="63"/>
      </bottom>
    </border>
    <border>
      <left style="hair">
        <color indexed="23"/>
      </left>
      <right style="dotted">
        <color indexed="23"/>
      </right>
      <top style="hair">
        <color indexed="23"/>
      </top>
      <bottom>
        <color indexed="63"/>
      </bottom>
    </border>
    <border>
      <left style="dotted">
        <color indexed="23"/>
      </left>
      <right style="dotted">
        <color indexed="23"/>
      </right>
      <top style="hair">
        <color indexed="23"/>
      </top>
      <bottom>
        <color indexed="63"/>
      </bottom>
    </border>
    <border>
      <left style="dotted">
        <color indexed="23"/>
      </left>
      <right>
        <color indexed="63"/>
      </right>
      <top style="hair">
        <color indexed="23"/>
      </top>
      <bottom>
        <color indexed="63"/>
      </bottom>
    </border>
    <border>
      <left style="hair">
        <color indexed="23"/>
      </left>
      <right style="dotted">
        <color indexed="23"/>
      </right>
      <top>
        <color indexed="63"/>
      </top>
      <bottom>
        <color indexed="63"/>
      </bottom>
    </border>
    <border>
      <left style="hair">
        <color indexed="23"/>
      </left>
      <right style="dotted">
        <color indexed="23"/>
      </right>
      <top>
        <color indexed="63"/>
      </top>
      <bottom style="thin"/>
    </border>
    <border>
      <left style="dotted">
        <color indexed="23"/>
      </left>
      <right style="dotted">
        <color indexed="23"/>
      </right>
      <top>
        <color indexed="63"/>
      </top>
      <bottom style="thin">
        <color indexed="23"/>
      </bottom>
    </border>
    <border>
      <left style="dotted">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color indexed="63"/>
      </top>
      <bottom style="thin">
        <color indexed="23"/>
      </bottom>
    </border>
    <border>
      <left>
        <color indexed="63"/>
      </left>
      <right style="hair"/>
      <top style="thin">
        <color indexed="2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style="dotted">
        <color indexed="23"/>
      </left>
      <right style="thin"/>
      <top style="thin">
        <color indexed="23"/>
      </top>
      <bottom>
        <color indexed="63"/>
      </bottom>
    </border>
    <border>
      <left style="dotted">
        <color indexed="23"/>
      </left>
      <right style="thin">
        <color indexed="23"/>
      </right>
      <top>
        <color indexed="63"/>
      </top>
      <bottom style="hair"/>
    </border>
    <border>
      <left style="dotted">
        <color indexed="23"/>
      </left>
      <right style="thin">
        <color indexed="23"/>
      </right>
      <top style="hair"/>
      <bottom>
        <color indexed="63"/>
      </bottom>
    </border>
    <border>
      <left>
        <color indexed="63"/>
      </left>
      <right style="dashed">
        <color indexed="23"/>
      </right>
      <top>
        <color indexed="63"/>
      </top>
      <bottom>
        <color indexed="63"/>
      </bottom>
    </border>
    <border>
      <left>
        <color indexed="63"/>
      </left>
      <right style="dashed">
        <color indexed="23"/>
      </right>
      <top>
        <color indexed="63"/>
      </top>
      <bottom style="thin"/>
    </border>
    <border>
      <left>
        <color indexed="63"/>
      </left>
      <right style="dotted">
        <color indexed="23"/>
      </right>
      <top>
        <color indexed="63"/>
      </top>
      <bottom style="thin">
        <color indexed="23"/>
      </bottom>
    </border>
    <border>
      <left style="dotted">
        <color indexed="23"/>
      </left>
      <right>
        <color indexed="63"/>
      </right>
      <top>
        <color indexed="63"/>
      </top>
      <bottom style="thin">
        <color indexed="23"/>
      </bottom>
    </border>
    <border diagonalDown="1">
      <left>
        <color indexed="63"/>
      </left>
      <right style="thin">
        <color indexed="23"/>
      </right>
      <top style="thin"/>
      <bottom>
        <color indexed="63"/>
      </bottom>
      <diagonal style="hair"/>
    </border>
    <border diagonalDown="1">
      <left>
        <color indexed="63"/>
      </left>
      <right style="thin">
        <color indexed="23"/>
      </right>
      <top>
        <color indexed="63"/>
      </top>
      <bottom style="thin"/>
      <diagonal style="hair"/>
    </border>
    <border diagonalDown="1">
      <left>
        <color indexed="63"/>
      </left>
      <right style="thin">
        <color indexed="23"/>
      </right>
      <top style="thin"/>
      <bottom>
        <color indexed="63"/>
      </bottom>
      <diagonal style="thin">
        <color indexed="23"/>
      </diagonal>
    </border>
    <border diagonalDown="1">
      <left>
        <color indexed="63"/>
      </left>
      <right style="thin">
        <color indexed="23"/>
      </right>
      <top>
        <color indexed="63"/>
      </top>
      <bottom style="thin">
        <color indexed="23"/>
      </bottom>
      <diagonal style="thin">
        <color indexed="23"/>
      </diagonal>
    </border>
    <border diagonalDown="1">
      <left style="thin"/>
      <right style="thin">
        <color indexed="23"/>
      </right>
      <top style="thin"/>
      <bottom style="thin">
        <color indexed="23"/>
      </bottom>
      <diagonal style="thin">
        <color indexed="23"/>
      </diagonal>
    </border>
    <border diagonalDown="1">
      <left style="thin"/>
      <right style="thin">
        <color indexed="23"/>
      </right>
      <top style="thin">
        <color indexed="23"/>
      </top>
      <bottom style="thin">
        <color indexed="23"/>
      </bottom>
      <diagonal style="thin">
        <color indexed="23"/>
      </diagonal>
    </border>
    <border>
      <left style="thin"/>
      <right>
        <color indexed="63"/>
      </right>
      <top style="thin"/>
      <bottom>
        <color indexed="63"/>
      </bottom>
    </border>
    <border>
      <left>
        <color indexed="63"/>
      </left>
      <right>
        <color indexed="63"/>
      </right>
      <top style="thin"/>
      <bottom>
        <color indexed="63"/>
      </bottom>
    </border>
    <border>
      <left style="thin"/>
      <right style="thin">
        <color indexed="23"/>
      </right>
      <top style="thin"/>
      <bottom style="thin"/>
    </border>
    <border>
      <left style="thin"/>
      <right style="thin">
        <color indexed="23"/>
      </right>
      <top style="thin"/>
      <bottom style="thin">
        <color indexed="23"/>
      </bottom>
    </border>
    <border>
      <left style="thin"/>
      <right style="thin">
        <color indexed="23"/>
      </right>
      <top style="thin">
        <color indexed="23"/>
      </top>
      <bottom style="thin">
        <color indexed="23"/>
      </bottom>
    </border>
    <border>
      <left>
        <color indexed="63"/>
      </left>
      <right style="thin">
        <color indexed="23"/>
      </right>
      <top style="thin">
        <color indexed="23"/>
      </top>
      <bottom style="thin"/>
    </border>
    <border diagonalDown="1">
      <left>
        <color indexed="63"/>
      </left>
      <right style="thin">
        <color indexed="23"/>
      </right>
      <top style="thin"/>
      <bottom style="thin">
        <color indexed="23"/>
      </bottom>
      <diagonal style="thin">
        <color indexed="23"/>
      </diagonal>
    </border>
    <border diagonalDown="1">
      <left style="thin">
        <color indexed="23"/>
      </left>
      <right style="thin">
        <color indexed="23"/>
      </right>
      <top style="thin"/>
      <bottom style="thin">
        <color indexed="23"/>
      </bottom>
      <diagonal style="thin">
        <color indexed="23"/>
      </diagonal>
    </border>
    <border diagonalDown="1">
      <left>
        <color indexed="63"/>
      </left>
      <right style="thin">
        <color indexed="23"/>
      </right>
      <top style="thin">
        <color indexed="23"/>
      </top>
      <bottom style="thin">
        <color indexed="23"/>
      </bottom>
      <diagonal style="thin">
        <color indexed="23"/>
      </diagonal>
    </border>
    <border diagonalDown="1">
      <left style="thin">
        <color indexed="23"/>
      </left>
      <right style="thin">
        <color indexed="23"/>
      </right>
      <top style="thin">
        <color indexed="23"/>
      </top>
      <bottom style="thin">
        <color indexed="23"/>
      </bottom>
      <diagonal style="thin">
        <color indexed="23"/>
      </diagonal>
    </border>
    <border diagonalDown="1">
      <left>
        <color indexed="63"/>
      </left>
      <right>
        <color indexed="63"/>
      </right>
      <top style="thin"/>
      <bottom>
        <color indexed="63"/>
      </bottom>
      <diagonal style="thin">
        <color indexed="23"/>
      </diagonal>
    </border>
    <border diagonalDown="1">
      <left>
        <color indexed="63"/>
      </left>
      <right>
        <color indexed="63"/>
      </right>
      <top>
        <color indexed="63"/>
      </top>
      <bottom>
        <color indexed="63"/>
      </bottom>
      <diagonal style="thin">
        <color indexed="23"/>
      </diagonal>
    </border>
    <border diagonalDown="1">
      <left>
        <color indexed="63"/>
      </left>
      <right style="thin">
        <color indexed="23"/>
      </right>
      <top>
        <color indexed="63"/>
      </top>
      <bottom>
        <color indexed="63"/>
      </bottom>
      <diagonal style="thin">
        <color indexed="23"/>
      </diagonal>
    </border>
    <border diagonalDown="1">
      <left>
        <color indexed="63"/>
      </left>
      <right>
        <color indexed="63"/>
      </right>
      <top>
        <color indexed="63"/>
      </top>
      <bottom style="thin">
        <color indexed="23"/>
      </bottom>
      <diagonal style="thin">
        <color indexed="23"/>
      </diagonal>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20" fillId="0" borderId="0">
      <alignment/>
      <protection/>
    </xf>
    <xf numFmtId="0" fontId="2" fillId="0" borderId="0" applyNumberFormat="0" applyFill="0" applyBorder="0" applyAlignment="0" applyProtection="0"/>
  </cellStyleXfs>
  <cellXfs count="1229">
    <xf numFmtId="0" fontId="0" fillId="0" borderId="0" xfId="0" applyAlignment="1">
      <alignment/>
    </xf>
    <xf numFmtId="38" fontId="4" fillId="0" borderId="0" xfId="17" applyFont="1" applyAlignment="1">
      <alignment/>
    </xf>
    <xf numFmtId="40" fontId="4" fillId="0" borderId="0" xfId="17" applyNumberFormat="1" applyFont="1" applyAlignment="1">
      <alignment/>
    </xf>
    <xf numFmtId="177" fontId="4" fillId="0" borderId="0" xfId="17" applyNumberFormat="1" applyFont="1" applyAlignment="1">
      <alignment horizontal="right"/>
    </xf>
    <xf numFmtId="178" fontId="4" fillId="0" borderId="0" xfId="17" applyNumberFormat="1" applyFont="1" applyAlignment="1">
      <alignment horizontal="right"/>
    </xf>
    <xf numFmtId="176" fontId="4" fillId="0" borderId="0" xfId="17" applyNumberFormat="1" applyFont="1" applyAlignment="1">
      <alignment/>
    </xf>
    <xf numFmtId="38" fontId="5" fillId="0" borderId="1" xfId="17" applyFont="1" applyBorder="1" applyAlignment="1">
      <alignment horizontal="center" vertical="center"/>
    </xf>
    <xf numFmtId="38" fontId="5" fillId="0" borderId="0" xfId="17" applyFont="1" applyBorder="1" applyAlignment="1">
      <alignment vertical="center"/>
    </xf>
    <xf numFmtId="38" fontId="5" fillId="0" borderId="2" xfId="17" applyFont="1" applyBorder="1" applyAlignment="1">
      <alignment vertical="center"/>
    </xf>
    <xf numFmtId="40" fontId="5" fillId="0" borderId="2" xfId="17" applyNumberFormat="1" applyFont="1" applyBorder="1" applyAlignment="1">
      <alignment vertical="center"/>
    </xf>
    <xf numFmtId="177" fontId="5" fillId="0" borderId="2" xfId="17" applyNumberFormat="1" applyFont="1" applyBorder="1" applyAlignment="1">
      <alignment horizontal="right" vertical="center"/>
    </xf>
    <xf numFmtId="178" fontId="5" fillId="0" borderId="2" xfId="17" applyNumberFormat="1" applyFont="1" applyBorder="1" applyAlignment="1">
      <alignment horizontal="right" vertical="center"/>
    </xf>
    <xf numFmtId="38" fontId="5" fillId="0" borderId="3" xfId="17" applyFont="1" applyBorder="1" applyAlignment="1">
      <alignment vertical="center"/>
    </xf>
    <xf numFmtId="38" fontId="5" fillId="0" borderId="4" xfId="17" applyFont="1" applyBorder="1" applyAlignment="1">
      <alignment vertical="center"/>
    </xf>
    <xf numFmtId="40" fontId="5" fillId="0" borderId="4" xfId="17" applyNumberFormat="1" applyFont="1" applyBorder="1" applyAlignment="1">
      <alignment vertical="center"/>
    </xf>
    <xf numFmtId="177" fontId="5" fillId="0" borderId="4" xfId="17" applyNumberFormat="1" applyFont="1" applyBorder="1" applyAlignment="1">
      <alignment horizontal="right" vertical="center"/>
    </xf>
    <xf numFmtId="178" fontId="5" fillId="0" borderId="4" xfId="17" applyNumberFormat="1" applyFont="1" applyBorder="1" applyAlignment="1">
      <alignment horizontal="right" vertical="center"/>
    </xf>
    <xf numFmtId="176" fontId="5" fillId="0" borderId="0" xfId="17" applyNumberFormat="1" applyFont="1" applyAlignment="1">
      <alignment horizontal="right"/>
    </xf>
    <xf numFmtId="38" fontId="5" fillId="0" borderId="5" xfId="17" applyFont="1" applyBorder="1" applyAlignment="1">
      <alignment horizontal="right" vertical="center" indent="1"/>
    </xf>
    <xf numFmtId="176" fontId="5" fillId="0" borderId="6" xfId="17" applyNumberFormat="1" applyFont="1" applyBorder="1" applyAlignment="1">
      <alignment vertical="center"/>
    </xf>
    <xf numFmtId="38" fontId="5" fillId="0" borderId="7" xfId="17" applyFont="1" applyBorder="1" applyAlignment="1">
      <alignment horizontal="right" vertical="center" indent="1"/>
    </xf>
    <xf numFmtId="176" fontId="5" fillId="0" borderId="8" xfId="17" applyNumberFormat="1" applyFont="1" applyBorder="1" applyAlignment="1">
      <alignment vertical="center"/>
    </xf>
    <xf numFmtId="0" fontId="4" fillId="0" borderId="0" xfId="0" applyFont="1" applyAlignment="1">
      <alignment/>
    </xf>
    <xf numFmtId="0" fontId="5" fillId="0" borderId="9" xfId="0" applyFont="1" applyBorder="1" applyAlignment="1">
      <alignment horizontal="center" vertical="center"/>
    </xf>
    <xf numFmtId="0" fontId="5" fillId="0" borderId="10" xfId="0" applyFont="1" applyBorder="1" applyAlignment="1">
      <alignment horizontal="center" vertical="center"/>
    </xf>
    <xf numFmtId="38" fontId="5" fillId="0" borderId="11" xfId="17" applyFont="1" applyBorder="1" applyAlignment="1">
      <alignment horizontal="right" vertical="center"/>
    </xf>
    <xf numFmtId="38" fontId="5" fillId="0" borderId="12" xfId="17"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38" fontId="5" fillId="0" borderId="2" xfId="17" applyFont="1" applyBorder="1" applyAlignment="1">
      <alignment horizontal="right" vertical="center"/>
    </xf>
    <xf numFmtId="38" fontId="5" fillId="0" borderId="15" xfId="17" applyFont="1" applyBorder="1" applyAlignment="1">
      <alignment horizontal="right" vertical="center"/>
    </xf>
    <xf numFmtId="199" fontId="5" fillId="0" borderId="13" xfId="0" applyNumberFormat="1" applyFont="1" applyBorder="1" applyAlignment="1">
      <alignment horizontal="distributed" vertical="center"/>
    </xf>
    <xf numFmtId="199" fontId="5" fillId="0" borderId="14" xfId="0" applyNumberFormat="1" applyFont="1" applyBorder="1" applyAlignment="1">
      <alignment horizontal="distributed" vertical="center"/>
    </xf>
    <xf numFmtId="38" fontId="5" fillId="0" borderId="2" xfId="17" applyFont="1" applyBorder="1" applyAlignment="1">
      <alignment horizontal="right" vertical="center" wrapText="1"/>
    </xf>
    <xf numFmtId="38" fontId="5" fillId="0" borderId="15" xfId="17" applyFont="1" applyBorder="1" applyAlignment="1">
      <alignment horizontal="right" vertical="center" wrapText="1"/>
    </xf>
    <xf numFmtId="179" fontId="5" fillId="0" borderId="2" xfId="0" applyNumberFormat="1" applyFont="1" applyBorder="1" applyAlignment="1">
      <alignment horizontal="right" vertical="center" wrapText="1"/>
    </xf>
    <xf numFmtId="179" fontId="5" fillId="0" borderId="2" xfId="17" applyNumberFormat="1" applyFont="1" applyBorder="1" applyAlignment="1">
      <alignment horizontal="right" vertical="center" wrapText="1"/>
    </xf>
    <xf numFmtId="179" fontId="5" fillId="0" borderId="15" xfId="17" applyNumberFormat="1" applyFont="1" applyBorder="1" applyAlignment="1">
      <alignment horizontal="right" vertical="center" wrapText="1"/>
    </xf>
    <xf numFmtId="199" fontId="5" fillId="0" borderId="13" xfId="0" applyNumberFormat="1" applyFont="1" applyBorder="1" applyAlignment="1">
      <alignment horizontal="distributed" vertical="center" wrapText="1"/>
    </xf>
    <xf numFmtId="199" fontId="5" fillId="0" borderId="14" xfId="0" applyNumberFormat="1" applyFont="1" applyBorder="1" applyAlignment="1">
      <alignment horizontal="distributed" vertical="center" wrapText="1"/>
    </xf>
    <xf numFmtId="199" fontId="5" fillId="0" borderId="16" xfId="0" applyNumberFormat="1" applyFont="1" applyBorder="1" applyAlignment="1">
      <alignment horizontal="distributed" vertical="center" wrapText="1"/>
    </xf>
    <xf numFmtId="199" fontId="5" fillId="0" borderId="17" xfId="0" applyNumberFormat="1" applyFont="1" applyBorder="1" applyAlignment="1">
      <alignment horizontal="distributed" vertical="center" wrapText="1"/>
    </xf>
    <xf numFmtId="179" fontId="5" fillId="0" borderId="18" xfId="0" applyNumberFormat="1" applyFont="1" applyBorder="1" applyAlignment="1">
      <alignment horizontal="right" vertical="center" wrapText="1"/>
    </xf>
    <xf numFmtId="179" fontId="5" fillId="0" borderId="18" xfId="17" applyNumberFormat="1" applyFont="1" applyBorder="1" applyAlignment="1">
      <alignment horizontal="right" vertical="center" wrapText="1"/>
    </xf>
    <xf numFmtId="179" fontId="5" fillId="0" borderId="19" xfId="17" applyNumberFormat="1" applyFont="1" applyBorder="1" applyAlignment="1">
      <alignment horizontal="right" vertical="center" wrapText="1"/>
    </xf>
    <xf numFmtId="199" fontId="5" fillId="0" borderId="20" xfId="0" applyNumberFormat="1" applyFont="1" applyBorder="1" applyAlignment="1">
      <alignment horizontal="distributed" vertical="center" wrapText="1"/>
    </xf>
    <xf numFmtId="199" fontId="5" fillId="0" borderId="21" xfId="0" applyNumberFormat="1" applyFont="1" applyBorder="1" applyAlignment="1">
      <alignment horizontal="distributed" vertical="center" wrapText="1"/>
    </xf>
    <xf numFmtId="179" fontId="5" fillId="0" borderId="22" xfId="0" applyNumberFormat="1" applyFont="1" applyBorder="1" applyAlignment="1">
      <alignment horizontal="right" vertical="center" wrapText="1"/>
    </xf>
    <xf numFmtId="179" fontId="5" fillId="0" borderId="22" xfId="17" applyNumberFormat="1" applyFont="1" applyBorder="1" applyAlignment="1">
      <alignment horizontal="right" vertical="center" wrapText="1"/>
    </xf>
    <xf numFmtId="179" fontId="5" fillId="0" borderId="23" xfId="17" applyNumberFormat="1" applyFont="1" applyBorder="1" applyAlignment="1">
      <alignment horizontal="righ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right" vertical="center"/>
    </xf>
    <xf numFmtId="38" fontId="5" fillId="0" borderId="26" xfId="17" applyFont="1" applyBorder="1" applyAlignment="1">
      <alignment horizontal="right" vertical="center"/>
    </xf>
    <xf numFmtId="38" fontId="5" fillId="0" borderId="27" xfId="17" applyFont="1" applyBorder="1" applyAlignment="1">
      <alignment horizontal="right" vertical="center"/>
    </xf>
    <xf numFmtId="0" fontId="5" fillId="0" borderId="28" xfId="0" applyFont="1" applyBorder="1" applyAlignment="1">
      <alignment horizontal="center" vertical="center"/>
    </xf>
    <xf numFmtId="38" fontId="5" fillId="0" borderId="29" xfId="17" applyFont="1" applyBorder="1" applyAlignment="1">
      <alignment horizontal="right" vertical="center"/>
    </xf>
    <xf numFmtId="0" fontId="5" fillId="0" borderId="30" xfId="0" applyFont="1" applyBorder="1" applyAlignment="1">
      <alignment horizontal="left" vertical="center"/>
    </xf>
    <xf numFmtId="38" fontId="5" fillId="0" borderId="31" xfId="17" applyFont="1" applyBorder="1" applyAlignment="1">
      <alignment horizontal="right" vertical="center"/>
    </xf>
    <xf numFmtId="0" fontId="5" fillId="0" borderId="30" xfId="0" applyFont="1" applyBorder="1" applyAlignment="1">
      <alignment horizontal="center" vertical="center" wrapText="1"/>
    </xf>
    <xf numFmtId="38" fontId="5" fillId="0" borderId="6" xfId="17" applyFont="1" applyBorder="1" applyAlignment="1">
      <alignment vertical="center"/>
    </xf>
    <xf numFmtId="179" fontId="5" fillId="0" borderId="31" xfId="17" applyNumberFormat="1" applyFont="1" applyBorder="1" applyAlignment="1">
      <alignment horizontal="right" vertical="center" wrapText="1"/>
    </xf>
    <xf numFmtId="0" fontId="5" fillId="0" borderId="32" xfId="0" applyFont="1" applyBorder="1" applyAlignment="1">
      <alignment horizontal="center" vertical="center" wrapText="1"/>
    </xf>
    <xf numFmtId="179" fontId="5" fillId="0" borderId="33" xfId="17" applyNumberFormat="1" applyFont="1" applyBorder="1" applyAlignment="1">
      <alignment horizontal="right" vertical="center" wrapText="1"/>
    </xf>
    <xf numFmtId="38" fontId="5" fillId="0" borderId="31" xfId="17" applyFont="1" applyBorder="1" applyAlignment="1">
      <alignment horizontal="right" vertical="center" wrapText="1"/>
    </xf>
    <xf numFmtId="0" fontId="5" fillId="0" borderId="34" xfId="0" applyFont="1" applyBorder="1" applyAlignment="1">
      <alignment horizontal="center" vertical="center" wrapText="1"/>
    </xf>
    <xf numFmtId="179" fontId="5" fillId="0" borderId="35" xfId="17" applyNumberFormat="1" applyFont="1" applyBorder="1" applyAlignment="1">
      <alignment horizontal="right" vertical="center" wrapText="1"/>
    </xf>
    <xf numFmtId="0" fontId="5" fillId="0" borderId="36" xfId="0" applyFont="1" applyBorder="1" applyAlignment="1">
      <alignment horizontal="center" vertical="center" wrapText="1"/>
    </xf>
    <xf numFmtId="38" fontId="6" fillId="0" borderId="37" xfId="17" applyFont="1" applyBorder="1" applyAlignment="1">
      <alignment vertical="center"/>
    </xf>
    <xf numFmtId="38" fontId="4" fillId="0" borderId="0" xfId="17" applyFont="1" applyBorder="1" applyAlignment="1">
      <alignment/>
    </xf>
    <xf numFmtId="180" fontId="4" fillId="0" borderId="0" xfId="17" applyNumberFormat="1" applyFont="1" applyBorder="1" applyAlignment="1">
      <alignment/>
    </xf>
    <xf numFmtId="215" fontId="5" fillId="0" borderId="38" xfId="17" applyNumberFormat="1" applyFont="1" applyBorder="1" applyAlignment="1">
      <alignment horizontal="right" vertical="center"/>
    </xf>
    <xf numFmtId="215" fontId="5" fillId="0" borderId="2" xfId="17" applyNumberFormat="1" applyFont="1" applyBorder="1" applyAlignment="1">
      <alignment horizontal="right" vertical="center"/>
    </xf>
    <xf numFmtId="180" fontId="5" fillId="0" borderId="2" xfId="17" applyNumberFormat="1" applyFont="1" applyBorder="1" applyAlignment="1">
      <alignment horizontal="right" vertical="center"/>
    </xf>
    <xf numFmtId="215" fontId="6" fillId="0" borderId="38" xfId="17" applyNumberFormat="1" applyFont="1" applyFill="1" applyBorder="1" applyAlignment="1" quotePrefix="1">
      <alignment horizontal="right" vertical="center"/>
    </xf>
    <xf numFmtId="215" fontId="6" fillId="0" borderId="2" xfId="22" applyNumberFormat="1" applyFont="1" applyFill="1" applyBorder="1" applyAlignment="1" quotePrefix="1">
      <alignment horizontal="right" vertical="center"/>
      <protection/>
    </xf>
    <xf numFmtId="231" fontId="5" fillId="0" borderId="2" xfId="17" applyNumberFormat="1" applyFont="1" applyBorder="1" applyAlignment="1">
      <alignment horizontal="right" vertical="center"/>
    </xf>
    <xf numFmtId="215" fontId="6" fillId="0" borderId="39" xfId="17" applyNumberFormat="1" applyFont="1" applyFill="1" applyBorder="1" applyAlignment="1" quotePrefix="1">
      <alignment horizontal="right" vertical="center"/>
    </xf>
    <xf numFmtId="215" fontId="6" fillId="0" borderId="4" xfId="22" applyNumberFormat="1" applyFont="1" applyFill="1" applyBorder="1" applyAlignment="1" quotePrefix="1">
      <alignment horizontal="right" vertical="center"/>
      <protection/>
    </xf>
    <xf numFmtId="231" fontId="5" fillId="0" borderId="4" xfId="17" applyNumberFormat="1" applyFont="1" applyBorder="1" applyAlignment="1">
      <alignment horizontal="right" vertical="center"/>
    </xf>
    <xf numFmtId="180" fontId="4" fillId="0" borderId="0" xfId="17" applyNumberFormat="1" applyFont="1" applyAlignment="1">
      <alignment/>
    </xf>
    <xf numFmtId="38" fontId="5" fillId="0" borderId="40" xfId="17" applyFont="1" applyBorder="1" applyAlignment="1">
      <alignment horizontal="center" vertical="center"/>
    </xf>
    <xf numFmtId="38" fontId="5" fillId="0" borderId="41" xfId="17" applyFont="1" applyBorder="1" applyAlignment="1">
      <alignment horizontal="center" vertical="center"/>
    </xf>
    <xf numFmtId="38" fontId="5" fillId="0" borderId="9" xfId="17" applyFont="1" applyBorder="1" applyAlignment="1">
      <alignment horizontal="center" vertical="center"/>
    </xf>
    <xf numFmtId="217" fontId="5" fillId="0" borderId="5" xfId="17" applyNumberFormat="1" applyFont="1" applyBorder="1" applyAlignment="1">
      <alignment horizontal="right" vertical="center" indent="1"/>
    </xf>
    <xf numFmtId="180" fontId="5" fillId="0" borderId="31" xfId="17" applyNumberFormat="1" applyFont="1" applyBorder="1" applyAlignment="1">
      <alignment horizontal="right" vertical="center"/>
    </xf>
    <xf numFmtId="180" fontId="5" fillId="0" borderId="31" xfId="17" applyNumberFormat="1" applyFont="1" applyBorder="1" applyAlignment="1">
      <alignment vertical="center"/>
    </xf>
    <xf numFmtId="217" fontId="5" fillId="0" borderId="7" xfId="17" applyNumberFormat="1" applyFont="1" applyBorder="1" applyAlignment="1">
      <alignment horizontal="right" vertical="center" indent="1"/>
    </xf>
    <xf numFmtId="180" fontId="5" fillId="0" borderId="42" xfId="17" applyNumberFormat="1" applyFont="1" applyBorder="1" applyAlignment="1">
      <alignment horizontal="right" vertical="center"/>
    </xf>
    <xf numFmtId="38" fontId="5" fillId="0" borderId="0" xfId="17" applyFont="1" applyAlignment="1">
      <alignment horizontal="center" vertical="center"/>
    </xf>
    <xf numFmtId="38" fontId="5" fillId="0" borderId="10" xfId="17" applyFont="1" applyBorder="1" applyAlignment="1">
      <alignment horizontal="center" vertical="center"/>
    </xf>
    <xf numFmtId="38" fontId="5" fillId="0" borderId="43" xfId="17" applyFont="1" applyBorder="1" applyAlignment="1">
      <alignment horizontal="center" vertical="center"/>
    </xf>
    <xf numFmtId="38" fontId="5" fillId="0" borderId="44" xfId="17" applyFont="1" applyBorder="1" applyAlignment="1">
      <alignment horizontal="center" vertical="center"/>
    </xf>
    <xf numFmtId="38" fontId="5" fillId="0" borderId="23" xfId="17" applyFont="1" applyBorder="1" applyAlignment="1">
      <alignment horizontal="right" vertical="center"/>
    </xf>
    <xf numFmtId="38" fontId="5" fillId="0" borderId="45" xfId="17" applyFont="1" applyBorder="1" applyAlignment="1">
      <alignment horizontal="right" vertical="center"/>
    </xf>
    <xf numFmtId="181" fontId="7" fillId="0" borderId="11" xfId="22" applyNumberFormat="1" applyFont="1" applyFill="1" applyBorder="1" applyAlignment="1" quotePrefix="1">
      <alignment horizontal="right"/>
      <protection/>
    </xf>
    <xf numFmtId="182" fontId="7" fillId="0" borderId="11" xfId="22" applyNumberFormat="1" applyFont="1" applyFill="1" applyBorder="1" applyAlignment="1" quotePrefix="1">
      <alignment horizontal="right"/>
      <protection/>
    </xf>
    <xf numFmtId="38" fontId="5" fillId="0" borderId="14" xfId="17" applyFont="1" applyBorder="1" applyAlignment="1">
      <alignment horizontal="center" vertical="center"/>
    </xf>
    <xf numFmtId="38" fontId="5" fillId="0" borderId="0" xfId="17" applyFont="1" applyBorder="1" applyAlignment="1">
      <alignment horizontal="right" vertical="center"/>
    </xf>
    <xf numFmtId="38" fontId="5" fillId="0" borderId="46" xfId="17" applyFont="1" applyBorder="1" applyAlignment="1">
      <alignment horizontal="right" vertical="center"/>
    </xf>
    <xf numFmtId="38" fontId="5" fillId="0" borderId="0" xfId="17" applyFont="1" applyBorder="1" applyAlignment="1">
      <alignment horizontal="right"/>
    </xf>
    <xf numFmtId="181" fontId="7" fillId="0" borderId="0" xfId="22" applyNumberFormat="1" applyFont="1" applyFill="1" applyBorder="1" applyAlignment="1" quotePrefix="1">
      <alignment horizontal="right"/>
      <protection/>
    </xf>
    <xf numFmtId="182" fontId="7" fillId="0" borderId="0" xfId="22" applyNumberFormat="1" applyFont="1" applyFill="1" applyBorder="1" applyAlignment="1" quotePrefix="1">
      <alignment horizontal="right"/>
      <protection/>
    </xf>
    <xf numFmtId="38" fontId="5" fillId="0" borderId="47" xfId="17" applyFont="1" applyBorder="1" applyAlignment="1">
      <alignment horizontal="center" vertical="center"/>
    </xf>
    <xf numFmtId="38" fontId="5" fillId="0" borderId="3" xfId="17" applyFont="1" applyBorder="1" applyAlignment="1">
      <alignment horizontal="right" vertical="center"/>
    </xf>
    <xf numFmtId="38" fontId="5" fillId="0" borderId="48" xfId="17" applyFont="1" applyBorder="1" applyAlignment="1">
      <alignment horizontal="right" vertical="center"/>
    </xf>
    <xf numFmtId="38" fontId="5" fillId="0" borderId="49" xfId="17" applyFont="1" applyBorder="1" applyAlignment="1">
      <alignment horizontal="right" vertical="center"/>
    </xf>
    <xf numFmtId="38" fontId="5" fillId="0" borderId="3" xfId="17" applyFont="1" applyBorder="1" applyAlignment="1">
      <alignment horizontal="right"/>
    </xf>
    <xf numFmtId="38" fontId="4" fillId="0" borderId="0" xfId="17" applyFont="1" applyAlignment="1">
      <alignment horizontal="center" vertical="center"/>
    </xf>
    <xf numFmtId="182" fontId="6" fillId="0" borderId="0" xfId="22" applyNumberFormat="1" applyFont="1" applyFill="1" applyBorder="1" applyAlignment="1" quotePrefix="1">
      <alignment horizontal="right" vertical="top"/>
      <protection/>
    </xf>
    <xf numFmtId="182" fontId="6" fillId="0" borderId="46" xfId="22" applyNumberFormat="1" applyFont="1" applyFill="1" applyBorder="1" applyAlignment="1" quotePrefix="1">
      <alignment horizontal="right" vertical="top"/>
      <protection/>
    </xf>
    <xf numFmtId="38" fontId="8" fillId="0" borderId="40" xfId="17" applyFont="1" applyBorder="1" applyAlignment="1">
      <alignment horizontal="center" vertical="center"/>
    </xf>
    <xf numFmtId="38" fontId="8" fillId="0" borderId="9" xfId="17" applyFont="1" applyBorder="1" applyAlignment="1">
      <alignment horizontal="center" vertical="center"/>
    </xf>
    <xf numFmtId="38" fontId="8" fillId="0" borderId="10" xfId="17" applyFont="1" applyBorder="1" applyAlignment="1">
      <alignment horizontal="center" vertical="center"/>
    </xf>
    <xf numFmtId="38" fontId="4" fillId="0" borderId="0" xfId="17" applyFont="1" applyAlignment="1">
      <alignment vertical="center"/>
    </xf>
    <xf numFmtId="38" fontId="8" fillId="0" borderId="14" xfId="17" applyFont="1" applyBorder="1" applyAlignment="1">
      <alignment horizontal="center" vertical="center"/>
    </xf>
    <xf numFmtId="38" fontId="8" fillId="0" borderId="50" xfId="17" applyFont="1" applyBorder="1" applyAlignment="1">
      <alignment vertical="center"/>
    </xf>
    <xf numFmtId="38" fontId="8" fillId="0" borderId="51" xfId="17" applyFont="1" applyBorder="1" applyAlignment="1">
      <alignment vertical="center"/>
    </xf>
    <xf numFmtId="38" fontId="8" fillId="0" borderId="52" xfId="17" applyFont="1" applyBorder="1" applyAlignment="1">
      <alignment vertical="center"/>
    </xf>
    <xf numFmtId="38" fontId="8" fillId="0" borderId="38" xfId="17" applyFont="1" applyBorder="1" applyAlignment="1">
      <alignment horizontal="right" vertical="center"/>
    </xf>
    <xf numFmtId="38" fontId="8" fillId="0" borderId="2" xfId="17" applyFont="1" applyBorder="1" applyAlignment="1">
      <alignment horizontal="right" vertical="center"/>
    </xf>
    <xf numFmtId="38" fontId="8" fillId="0" borderId="15" xfId="17" applyFont="1" applyBorder="1" applyAlignment="1">
      <alignment horizontal="right" vertical="center"/>
    </xf>
    <xf numFmtId="182" fontId="9" fillId="0" borderId="38" xfId="22" applyNumberFormat="1" applyFont="1" applyFill="1" applyBorder="1" applyAlignment="1" quotePrefix="1">
      <alignment horizontal="right" vertical="center"/>
      <protection/>
    </xf>
    <xf numFmtId="183" fontId="9" fillId="0" borderId="2" xfId="22" applyNumberFormat="1" applyFont="1" applyFill="1" applyBorder="1" applyAlignment="1" quotePrefix="1">
      <alignment horizontal="right" vertical="center"/>
      <protection/>
    </xf>
    <xf numFmtId="189" fontId="9" fillId="0" borderId="2" xfId="22" applyNumberFormat="1" applyFont="1" applyFill="1" applyBorder="1" applyAlignment="1">
      <alignment horizontal="right" vertical="center"/>
      <protection/>
    </xf>
    <xf numFmtId="189" fontId="9" fillId="0" borderId="15" xfId="22" applyNumberFormat="1" applyFont="1" applyFill="1" applyBorder="1" applyAlignment="1" quotePrefix="1">
      <alignment horizontal="right" vertical="center"/>
      <protection/>
    </xf>
    <xf numFmtId="189" fontId="9" fillId="0" borderId="2" xfId="22" applyNumberFormat="1" applyFont="1" applyFill="1" applyBorder="1" applyAlignment="1" quotePrefix="1">
      <alignment horizontal="right" vertical="center"/>
      <protection/>
    </xf>
    <xf numFmtId="183" fontId="10" fillId="0" borderId="0" xfId="22" applyNumberFormat="1" applyFont="1" applyFill="1" applyBorder="1" applyAlignment="1">
      <alignment horizontal="right"/>
      <protection/>
    </xf>
    <xf numFmtId="183" fontId="10" fillId="0" borderId="0" xfId="22" applyNumberFormat="1" applyFont="1" applyFill="1" applyBorder="1" applyAlignment="1" quotePrefix="1">
      <alignment horizontal="right"/>
      <protection/>
    </xf>
    <xf numFmtId="189" fontId="10" fillId="0" borderId="0" xfId="22" applyNumberFormat="1" applyFont="1" applyFill="1" applyBorder="1" applyAlignment="1" quotePrefix="1">
      <alignment horizontal="right"/>
      <protection/>
    </xf>
    <xf numFmtId="189" fontId="10" fillId="0" borderId="0" xfId="22" applyNumberFormat="1" applyFont="1" applyFill="1" applyBorder="1" applyAlignment="1">
      <alignment horizontal="right"/>
      <protection/>
    </xf>
    <xf numFmtId="182" fontId="9" fillId="0" borderId="2" xfId="22" applyNumberFormat="1" applyFont="1" applyFill="1" applyBorder="1" applyAlignment="1" quotePrefix="1">
      <alignment horizontal="right" vertical="center"/>
      <protection/>
    </xf>
    <xf numFmtId="38" fontId="8" fillId="0" borderId="47" xfId="17" applyFont="1" applyBorder="1" applyAlignment="1">
      <alignment horizontal="center" vertical="center"/>
    </xf>
    <xf numFmtId="38" fontId="8" fillId="0" borderId="39" xfId="17" applyFont="1" applyBorder="1" applyAlignment="1">
      <alignment horizontal="right" vertical="center"/>
    </xf>
    <xf numFmtId="38" fontId="8" fillId="0" borderId="4" xfId="17" applyFont="1" applyBorder="1" applyAlignment="1">
      <alignment horizontal="right" vertical="center"/>
    </xf>
    <xf numFmtId="38" fontId="8" fillId="0" borderId="48" xfId="17" applyFont="1" applyBorder="1" applyAlignment="1">
      <alignment horizontal="right" vertical="center"/>
    </xf>
    <xf numFmtId="38" fontId="4" fillId="0" borderId="0" xfId="17" applyFont="1" applyAlignment="1">
      <alignment horizontal="center"/>
    </xf>
    <xf numFmtId="3" fontId="0" fillId="0" borderId="0" xfId="0" applyNumberFormat="1" applyBorder="1" applyAlignment="1">
      <alignment/>
    </xf>
    <xf numFmtId="0" fontId="0" fillId="0" borderId="0" xfId="0" applyBorder="1" applyAlignment="1">
      <alignment/>
    </xf>
    <xf numFmtId="38" fontId="11" fillId="0" borderId="53" xfId="17" applyFont="1" applyBorder="1" applyAlignment="1">
      <alignment horizontal="center" vertical="center"/>
    </xf>
    <xf numFmtId="38" fontId="11" fillId="0" borderId="1" xfId="17" applyFont="1" applyBorder="1" applyAlignment="1">
      <alignment horizontal="center" vertical="center"/>
    </xf>
    <xf numFmtId="38" fontId="11" fillId="0" borderId="1" xfId="17" applyFont="1" applyBorder="1" applyAlignment="1">
      <alignment horizontal="center" vertical="center" wrapText="1"/>
    </xf>
    <xf numFmtId="38" fontId="13" fillId="0" borderId="1" xfId="17" applyFont="1" applyBorder="1" applyAlignment="1">
      <alignment horizontal="center" vertical="center" wrapText="1"/>
    </xf>
    <xf numFmtId="38" fontId="14" fillId="0" borderId="1" xfId="17" applyFont="1" applyBorder="1" applyAlignment="1">
      <alignment horizontal="center" vertical="center" wrapText="1"/>
    </xf>
    <xf numFmtId="38" fontId="11" fillId="0" borderId="14" xfId="17" applyFont="1" applyBorder="1" applyAlignment="1">
      <alignment horizontal="left"/>
    </xf>
    <xf numFmtId="38" fontId="11" fillId="0" borderId="38" xfId="17" applyFont="1" applyBorder="1" applyAlignment="1">
      <alignment/>
    </xf>
    <xf numFmtId="183" fontId="7" fillId="0" borderId="2" xfId="22" applyNumberFormat="1" applyFont="1" applyFill="1" applyBorder="1" applyAlignment="1">
      <alignment horizontal="right"/>
      <protection/>
    </xf>
    <xf numFmtId="183" fontId="7" fillId="0" borderId="15" xfId="22" applyNumberFormat="1" applyFont="1" applyFill="1" applyBorder="1" applyAlignment="1">
      <alignment horizontal="right"/>
      <protection/>
    </xf>
    <xf numFmtId="38" fontId="11" fillId="0" borderId="14" xfId="17" applyFont="1" applyBorder="1" applyAlignment="1">
      <alignment/>
    </xf>
    <xf numFmtId="182" fontId="7" fillId="0" borderId="38" xfId="22" applyNumberFormat="1" applyFont="1" applyFill="1" applyBorder="1" applyAlignment="1">
      <alignment horizontal="right"/>
      <protection/>
    </xf>
    <xf numFmtId="197" fontId="7" fillId="0" borderId="2" xfId="22" applyNumberFormat="1" applyFont="1" applyFill="1" applyBorder="1" applyAlignment="1">
      <alignment horizontal="right"/>
      <protection/>
    </xf>
    <xf numFmtId="38" fontId="11" fillId="0" borderId="2" xfId="17" applyFont="1" applyBorder="1" applyAlignment="1">
      <alignment/>
    </xf>
    <xf numFmtId="38" fontId="11" fillId="0" borderId="15" xfId="17" applyFont="1" applyBorder="1" applyAlignment="1">
      <alignment/>
    </xf>
    <xf numFmtId="38" fontId="11" fillId="0" borderId="17" xfId="17" applyFont="1" applyBorder="1" applyAlignment="1">
      <alignment horizontal="left"/>
    </xf>
    <xf numFmtId="38" fontId="11" fillId="0" borderId="54" xfId="17" applyFont="1" applyBorder="1" applyAlignment="1">
      <alignment/>
    </xf>
    <xf numFmtId="183" fontId="7" fillId="0" borderId="18" xfId="22" applyNumberFormat="1" applyFont="1" applyFill="1" applyBorder="1" applyAlignment="1">
      <alignment horizontal="right"/>
      <protection/>
    </xf>
    <xf numFmtId="183" fontId="7" fillId="0" borderId="19" xfId="22" applyNumberFormat="1" applyFont="1" applyFill="1" applyBorder="1" applyAlignment="1">
      <alignment horizontal="right"/>
      <protection/>
    </xf>
    <xf numFmtId="38" fontId="11" fillId="0" borderId="21" xfId="17" applyFont="1" applyBorder="1" applyAlignment="1">
      <alignment/>
    </xf>
    <xf numFmtId="38" fontId="11" fillId="0" borderId="55" xfId="17" applyFont="1" applyBorder="1" applyAlignment="1">
      <alignment/>
    </xf>
    <xf numFmtId="38" fontId="11" fillId="0" borderId="22" xfId="17" applyFont="1" applyBorder="1" applyAlignment="1">
      <alignment/>
    </xf>
    <xf numFmtId="38" fontId="11" fillId="0" borderId="22" xfId="17" applyFont="1" applyBorder="1" applyAlignment="1">
      <alignment horizontal="right"/>
    </xf>
    <xf numFmtId="38" fontId="11" fillId="0" borderId="23" xfId="17" applyFont="1" applyBorder="1" applyAlignment="1">
      <alignment/>
    </xf>
    <xf numFmtId="38" fontId="11" fillId="0" borderId="47" xfId="17" applyFont="1" applyBorder="1" applyAlignment="1">
      <alignment/>
    </xf>
    <xf numFmtId="38" fontId="11" fillId="0" borderId="39" xfId="17" applyFont="1" applyBorder="1" applyAlignment="1">
      <alignment/>
    </xf>
    <xf numFmtId="38" fontId="11" fillId="0" borderId="4" xfId="17" applyFont="1" applyBorder="1" applyAlignment="1">
      <alignment/>
    </xf>
    <xf numFmtId="38" fontId="11" fillId="0" borderId="48" xfId="17" applyFont="1" applyBorder="1" applyAlignment="1">
      <alignment/>
    </xf>
    <xf numFmtId="3" fontId="12" fillId="0" borderId="0" xfId="0" applyNumberFormat="1" applyFont="1" applyBorder="1" applyAlignment="1">
      <alignment/>
    </xf>
    <xf numFmtId="0" fontId="12" fillId="0" borderId="0" xfId="0" applyFont="1" applyBorder="1" applyAlignment="1">
      <alignment/>
    </xf>
    <xf numFmtId="38" fontId="11" fillId="0" borderId="4" xfId="17" applyFont="1" applyFill="1" applyBorder="1" applyAlignment="1">
      <alignment horizontal="right"/>
    </xf>
    <xf numFmtId="0" fontId="4" fillId="0" borderId="0" xfId="0" applyFont="1" applyAlignment="1">
      <alignment horizontal="center" vertical="center"/>
    </xf>
    <xf numFmtId="0" fontId="8" fillId="0" borderId="1" xfId="0" applyFont="1" applyBorder="1" applyAlignment="1">
      <alignment horizontal="center" vertical="center"/>
    </xf>
    <xf numFmtId="0" fontId="16" fillId="0" borderId="1" xfId="0" applyFont="1" applyBorder="1" applyAlignment="1">
      <alignment horizontal="center" vertical="top" wrapText="1"/>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8" fillId="0" borderId="1" xfId="0" applyFont="1" applyBorder="1" applyAlignment="1">
      <alignment horizontal="center" vertical="center" wrapText="1"/>
    </xf>
    <xf numFmtId="196" fontId="8" fillId="0" borderId="3" xfId="25" applyNumberFormat="1" applyFont="1" applyFill="1" applyBorder="1" applyAlignment="1">
      <alignment horizontal="right" vertical="center"/>
      <protection/>
    </xf>
    <xf numFmtId="187" fontId="8" fillId="0" borderId="3" xfId="25" applyNumberFormat="1" applyFont="1" applyFill="1" applyBorder="1" applyAlignment="1">
      <alignment horizontal="right" vertical="center"/>
      <protection/>
    </xf>
    <xf numFmtId="181" fontId="8" fillId="0" borderId="3" xfId="25" applyNumberFormat="1" applyFont="1" applyFill="1" applyBorder="1" applyAlignment="1">
      <alignment horizontal="right" vertical="center"/>
      <protection/>
    </xf>
    <xf numFmtId="182" fontId="8" fillId="0" borderId="3" xfId="25" applyNumberFormat="1" applyFont="1" applyFill="1" applyBorder="1" applyAlignment="1">
      <alignment horizontal="right" vertical="center"/>
      <protection/>
    </xf>
    <xf numFmtId="185" fontId="8" fillId="0" borderId="3" xfId="25" applyNumberFormat="1" applyFont="1" applyFill="1" applyBorder="1" applyAlignment="1">
      <alignment horizontal="right" vertical="center"/>
      <protection/>
    </xf>
    <xf numFmtId="225" fontId="8" fillId="0" borderId="3" xfId="25" applyNumberFormat="1" applyFont="1" applyFill="1" applyBorder="1" applyAlignment="1">
      <alignment horizontal="right" vertical="center"/>
      <protection/>
    </xf>
    <xf numFmtId="190" fontId="8" fillId="0" borderId="3" xfId="25" applyNumberFormat="1" applyFont="1" applyFill="1" applyBorder="1" applyAlignment="1">
      <alignment horizontal="right" vertical="center"/>
      <protection/>
    </xf>
    <xf numFmtId="0" fontId="8" fillId="0" borderId="7" xfId="0" applyFont="1" applyFill="1" applyBorder="1" applyAlignment="1">
      <alignment horizontal="center" vertical="center"/>
    </xf>
    <xf numFmtId="190" fontId="8" fillId="0" borderId="8" xfId="25" applyNumberFormat="1" applyFont="1" applyFill="1" applyBorder="1" applyAlignment="1">
      <alignment horizontal="right" vertical="center"/>
      <protection/>
    </xf>
    <xf numFmtId="0" fontId="4" fillId="0" borderId="0" xfId="0" applyFont="1" applyAlignment="1">
      <alignment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184" fontId="9" fillId="0" borderId="0" xfId="22" applyNumberFormat="1" applyFont="1" applyFill="1" applyBorder="1" applyAlignment="1">
      <alignment horizontal="right" vertical="center"/>
      <protection/>
    </xf>
    <xf numFmtId="183" fontId="9" fillId="0" borderId="0" xfId="22" applyNumberFormat="1" applyFont="1" applyFill="1" applyBorder="1" applyAlignment="1">
      <alignment horizontal="right" vertical="center"/>
      <protection/>
    </xf>
    <xf numFmtId="0" fontId="5" fillId="0" borderId="14" xfId="0" applyFont="1" applyBorder="1" applyAlignment="1">
      <alignment vertical="center"/>
    </xf>
    <xf numFmtId="0" fontId="8" fillId="0" borderId="3" xfId="0" applyFont="1" applyBorder="1" applyAlignment="1">
      <alignment horizontal="right"/>
    </xf>
    <xf numFmtId="0" fontId="8" fillId="0" borderId="56" xfId="0" applyFont="1" applyBorder="1" applyAlignment="1">
      <alignment horizontal="left" vertical="center" wrapText="1"/>
    </xf>
    <xf numFmtId="0" fontId="8" fillId="0" borderId="5" xfId="0" applyFont="1" applyBorder="1" applyAlignment="1">
      <alignment vertical="center"/>
    </xf>
    <xf numFmtId="183" fontId="9" fillId="0" borderId="6" xfId="22" applyNumberFormat="1" applyFont="1" applyFill="1" applyBorder="1" applyAlignment="1">
      <alignment horizontal="right" vertical="center"/>
      <protection/>
    </xf>
    <xf numFmtId="0" fontId="5" fillId="0" borderId="5" xfId="0" applyFont="1" applyBorder="1" applyAlignment="1">
      <alignment vertical="center"/>
    </xf>
    <xf numFmtId="0" fontId="8" fillId="0" borderId="0" xfId="0" applyFont="1" applyBorder="1" applyAlignment="1">
      <alignment/>
    </xf>
    <xf numFmtId="0" fontId="8" fillId="0" borderId="0" xfId="0" applyFont="1" applyBorder="1" applyAlignment="1">
      <alignment horizontal="right"/>
    </xf>
    <xf numFmtId="0" fontId="8" fillId="0" borderId="6" xfId="0" applyFont="1" applyBorder="1" applyAlignment="1">
      <alignment horizontal="right"/>
    </xf>
    <xf numFmtId="0" fontId="8" fillId="0" borderId="6" xfId="0" applyFont="1" applyBorder="1" applyAlignment="1">
      <alignment/>
    </xf>
    <xf numFmtId="0" fontId="8" fillId="0" borderId="5" xfId="0" applyFont="1" applyBorder="1" applyAlignment="1">
      <alignment vertical="center" wrapText="1"/>
    </xf>
    <xf numFmtId="0" fontId="8" fillId="0" borderId="7" xfId="0" applyFont="1" applyBorder="1" applyAlignment="1">
      <alignment vertical="center"/>
    </xf>
    <xf numFmtId="0" fontId="8" fillId="0" borderId="8" xfId="0" applyFont="1" applyBorder="1" applyAlignment="1">
      <alignment horizontal="right"/>
    </xf>
    <xf numFmtId="0" fontId="5" fillId="0" borderId="0" xfId="0" applyFont="1" applyAlignment="1">
      <alignment/>
    </xf>
    <xf numFmtId="0" fontId="5" fillId="0" borderId="1" xfId="0" applyFont="1" applyBorder="1" applyAlignment="1">
      <alignment horizontal="center" vertical="center"/>
    </xf>
    <xf numFmtId="0" fontId="5" fillId="0" borderId="43" xfId="0" applyFont="1" applyBorder="1" applyAlignment="1">
      <alignment horizontal="center" vertical="center" wrapText="1"/>
    </xf>
    <xf numFmtId="184" fontId="6" fillId="0" borderId="38" xfId="22" applyNumberFormat="1" applyFont="1" applyFill="1" applyBorder="1" applyAlignment="1" quotePrefix="1">
      <alignment horizontal="right" vertical="center"/>
      <protection/>
    </xf>
    <xf numFmtId="181" fontId="6" fillId="0" borderId="2" xfId="22" applyNumberFormat="1" applyFont="1" applyFill="1" applyBorder="1" applyAlignment="1" quotePrefix="1">
      <alignment horizontal="right" vertical="center"/>
      <protection/>
    </xf>
    <xf numFmtId="0" fontId="5" fillId="0" borderId="14" xfId="0" applyFont="1" applyBorder="1" applyAlignment="1">
      <alignment/>
    </xf>
    <xf numFmtId="181" fontId="6" fillId="0" borderId="2" xfId="22" applyNumberFormat="1" applyFont="1" applyFill="1" applyBorder="1" applyAlignment="1">
      <alignment horizontal="right" vertical="center"/>
      <protection/>
    </xf>
    <xf numFmtId="181" fontId="6" fillId="0" borderId="31" xfId="22" applyNumberFormat="1" applyFont="1" applyFill="1" applyBorder="1" applyAlignment="1" quotePrefix="1">
      <alignment horizontal="right" vertical="center"/>
      <protection/>
    </xf>
    <xf numFmtId="0" fontId="5" fillId="0" borderId="0" xfId="0" applyFont="1" applyAlignment="1">
      <alignment horizontal="center"/>
    </xf>
    <xf numFmtId="0" fontId="17" fillId="0" borderId="10" xfId="0" applyFont="1" applyBorder="1" applyAlignment="1">
      <alignment vertical="center"/>
    </xf>
    <xf numFmtId="0" fontId="17" fillId="0" borderId="53" xfId="0" applyFont="1" applyBorder="1" applyAlignment="1">
      <alignment vertical="center"/>
    </xf>
    <xf numFmtId="0" fontId="17" fillId="0" borderId="40" xfId="0" applyFont="1" applyBorder="1" applyAlignment="1">
      <alignment vertical="center"/>
    </xf>
    <xf numFmtId="0" fontId="5" fillId="0" borderId="4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xf>
    <xf numFmtId="0" fontId="5" fillId="0" borderId="50" xfId="0" applyFont="1" applyBorder="1" applyAlignment="1">
      <alignment horizontal="right"/>
    </xf>
    <xf numFmtId="0" fontId="5" fillId="0" borderId="51" xfId="0" applyFont="1" applyBorder="1" applyAlignment="1">
      <alignment horizontal="right"/>
    </xf>
    <xf numFmtId="0" fontId="5" fillId="0" borderId="52" xfId="0" applyFont="1" applyBorder="1" applyAlignment="1">
      <alignment horizontal="right"/>
    </xf>
    <xf numFmtId="0" fontId="5" fillId="0" borderId="57" xfId="0" applyFont="1" applyBorder="1" applyAlignment="1">
      <alignment horizontal="right"/>
    </xf>
    <xf numFmtId="229" fontId="9" fillId="0" borderId="38" xfId="22" applyNumberFormat="1" applyFont="1" applyFill="1" applyBorder="1" applyAlignment="1" quotePrefix="1">
      <alignment horizontal="right" vertical="center"/>
      <protection/>
    </xf>
    <xf numFmtId="229" fontId="9" fillId="0" borderId="2" xfId="22" applyNumberFormat="1" applyFont="1" applyFill="1" applyBorder="1" applyAlignment="1" quotePrefix="1">
      <alignment horizontal="right" vertical="center"/>
      <protection/>
    </xf>
    <xf numFmtId="229" fontId="9" fillId="0" borderId="15" xfId="22" applyNumberFormat="1" applyFont="1" applyFill="1" applyBorder="1" applyAlignment="1" quotePrefix="1">
      <alignment horizontal="right" vertical="center"/>
      <protection/>
    </xf>
    <xf numFmtId="229" fontId="9" fillId="0" borderId="46" xfId="22" applyNumberFormat="1" applyFont="1" applyFill="1" applyBorder="1" applyAlignment="1" quotePrefix="1">
      <alignment horizontal="right" vertical="center"/>
      <protection/>
    </xf>
    <xf numFmtId="229" fontId="8" fillId="0" borderId="38" xfId="0" applyNumberFormat="1" applyFont="1" applyBorder="1" applyAlignment="1">
      <alignment/>
    </xf>
    <xf numFmtId="229" fontId="8" fillId="0" borderId="2" xfId="0" applyNumberFormat="1" applyFont="1" applyBorder="1" applyAlignment="1">
      <alignment/>
    </xf>
    <xf numFmtId="229" fontId="8" fillId="0" borderId="15" xfId="0" applyNumberFormat="1" applyFont="1" applyBorder="1" applyAlignment="1">
      <alignment/>
    </xf>
    <xf numFmtId="0" fontId="5" fillId="0" borderId="14" xfId="0" applyFont="1" applyBorder="1" applyAlignment="1">
      <alignment vertical="center" wrapText="1"/>
    </xf>
    <xf numFmtId="229" fontId="8" fillId="0" borderId="46" xfId="0" applyNumberFormat="1" applyFont="1" applyBorder="1" applyAlignment="1">
      <alignment horizontal="right" vertical="center"/>
    </xf>
    <xf numFmtId="229" fontId="8" fillId="0" borderId="2" xfId="0" applyNumberFormat="1" applyFont="1" applyBorder="1" applyAlignment="1">
      <alignment horizontal="right" vertical="center"/>
    </xf>
    <xf numFmtId="229" fontId="8" fillId="0" borderId="15" xfId="0" applyNumberFormat="1" applyFont="1" applyBorder="1" applyAlignment="1">
      <alignment horizontal="right" vertical="center"/>
    </xf>
    <xf numFmtId="229" fontId="8" fillId="0" borderId="38" xfId="0" applyNumberFormat="1" applyFont="1" applyBorder="1" applyAlignment="1">
      <alignment horizontal="right" vertical="center"/>
    </xf>
    <xf numFmtId="0" fontId="5" fillId="0" borderId="47" xfId="0" applyFont="1" applyBorder="1" applyAlignment="1">
      <alignment vertical="center"/>
    </xf>
    <xf numFmtId="229" fontId="8" fillId="0" borderId="39" xfId="0" applyNumberFormat="1" applyFont="1" applyBorder="1" applyAlignment="1">
      <alignment horizontal="right"/>
    </xf>
    <xf numFmtId="229" fontId="8" fillId="0" borderId="4" xfId="0" applyNumberFormat="1" applyFont="1" applyBorder="1" applyAlignment="1">
      <alignment horizontal="right"/>
    </xf>
    <xf numFmtId="229" fontId="8" fillId="0" borderId="48" xfId="0" applyNumberFormat="1" applyFont="1" applyBorder="1" applyAlignment="1">
      <alignment horizontal="right"/>
    </xf>
    <xf numFmtId="0" fontId="5" fillId="0" borderId="40" xfId="0" applyFont="1" applyBorder="1" applyAlignment="1">
      <alignment horizontal="center" vertical="center"/>
    </xf>
    <xf numFmtId="0" fontId="5"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50" xfId="0" applyFont="1" applyBorder="1" applyAlignment="1">
      <alignment horizontal="right" vertical="center" indent="1"/>
    </xf>
    <xf numFmtId="0" fontId="5" fillId="0" borderId="51" xfId="0" applyFont="1" applyBorder="1" applyAlignment="1">
      <alignment horizontal="right" vertical="center" indent="1"/>
    </xf>
    <xf numFmtId="38" fontId="5" fillId="0" borderId="51" xfId="17" applyFont="1" applyBorder="1" applyAlignment="1">
      <alignment horizontal="right" vertical="center" indent="1"/>
    </xf>
    <xf numFmtId="38" fontId="5" fillId="0" borderId="52" xfId="17" applyFont="1" applyBorder="1" applyAlignment="1">
      <alignment horizontal="right" vertical="center" indent="1"/>
    </xf>
    <xf numFmtId="230" fontId="6" fillId="0" borderId="38" xfId="17" applyNumberFormat="1" applyFont="1" applyFill="1" applyBorder="1" applyAlignment="1">
      <alignment horizontal="right" vertical="center"/>
    </xf>
    <xf numFmtId="230" fontId="6" fillId="0" borderId="2" xfId="17" applyNumberFormat="1" applyFont="1" applyFill="1" applyBorder="1" applyAlignment="1">
      <alignment horizontal="right" vertical="center"/>
    </xf>
    <xf numFmtId="230" fontId="5" fillId="0" borderId="2" xfId="17" applyNumberFormat="1" applyFont="1" applyBorder="1" applyAlignment="1">
      <alignment horizontal="right" vertical="center"/>
    </xf>
    <xf numFmtId="230" fontId="5" fillId="0" borderId="15" xfId="17" applyNumberFormat="1" applyFont="1" applyBorder="1" applyAlignment="1">
      <alignment horizontal="right" vertical="center"/>
    </xf>
    <xf numFmtId="230" fontId="5" fillId="0" borderId="38" xfId="17" applyNumberFormat="1" applyFont="1" applyBorder="1" applyAlignment="1">
      <alignment horizontal="right" vertical="center"/>
    </xf>
    <xf numFmtId="41" fontId="5" fillId="0" borderId="2" xfId="17" applyNumberFormat="1" applyFont="1" applyBorder="1" applyAlignment="1">
      <alignment horizontal="right" vertical="center"/>
    </xf>
    <xf numFmtId="41" fontId="6" fillId="0" borderId="2" xfId="17" applyNumberFormat="1" applyFont="1" applyFill="1" applyBorder="1" applyAlignment="1">
      <alignment horizontal="right" vertical="center"/>
    </xf>
    <xf numFmtId="41" fontId="6" fillId="0" borderId="15" xfId="17" applyNumberFormat="1" applyFont="1" applyFill="1" applyBorder="1" applyAlignment="1">
      <alignment horizontal="right" vertical="center"/>
    </xf>
    <xf numFmtId="41" fontId="5" fillId="0" borderId="15" xfId="17" applyNumberFormat="1" applyFont="1" applyBorder="1" applyAlignment="1">
      <alignment horizontal="right" vertical="center"/>
    </xf>
    <xf numFmtId="230" fontId="5" fillId="0" borderId="39" xfId="17" applyNumberFormat="1" applyFont="1" applyBorder="1" applyAlignment="1">
      <alignment horizontal="right" vertical="center"/>
    </xf>
    <xf numFmtId="230" fontId="5" fillId="0" borderId="4" xfId="17" applyNumberFormat="1" applyFont="1" applyBorder="1" applyAlignment="1">
      <alignment horizontal="right" vertical="center"/>
    </xf>
    <xf numFmtId="230" fontId="5" fillId="0" borderId="48" xfId="17" applyNumberFormat="1" applyFont="1" applyBorder="1" applyAlignment="1">
      <alignment horizontal="right" vertical="center"/>
    </xf>
    <xf numFmtId="0" fontId="5" fillId="0" borderId="10" xfId="0" applyFont="1" applyBorder="1" applyAlignment="1">
      <alignment horizontal="center" vertical="center" wrapText="1"/>
    </xf>
    <xf numFmtId="38" fontId="5" fillId="0" borderId="50" xfId="17" applyFont="1" applyBorder="1" applyAlignment="1">
      <alignment/>
    </xf>
    <xf numFmtId="38" fontId="6" fillId="0" borderId="2" xfId="17" applyFont="1" applyFill="1" applyBorder="1" applyAlignment="1">
      <alignment horizontal="right" vertical="center"/>
    </xf>
    <xf numFmtId="179" fontId="4" fillId="0" borderId="0" xfId="17" applyNumberFormat="1" applyFont="1" applyAlignment="1">
      <alignment/>
    </xf>
    <xf numFmtId="38" fontId="5" fillId="0" borderId="14" xfId="17" applyFont="1" applyBorder="1" applyAlignment="1">
      <alignment horizontal="right" vertical="center" indent="1"/>
    </xf>
    <xf numFmtId="177" fontId="5" fillId="0" borderId="0" xfId="17" applyNumberFormat="1" applyFont="1" applyBorder="1" applyAlignment="1">
      <alignment vertical="center"/>
    </xf>
    <xf numFmtId="179" fontId="5" fillId="0" borderId="0" xfId="17" applyNumberFormat="1" applyFont="1" applyBorder="1" applyAlignment="1">
      <alignment vertical="center"/>
    </xf>
    <xf numFmtId="38" fontId="5" fillId="0" borderId="21" xfId="17" applyFont="1" applyBorder="1" applyAlignment="1">
      <alignment horizontal="right" vertical="center" indent="1"/>
    </xf>
    <xf numFmtId="177" fontId="5" fillId="0" borderId="11" xfId="17" applyNumberFormat="1" applyFont="1" applyBorder="1" applyAlignment="1">
      <alignment vertical="center"/>
    </xf>
    <xf numFmtId="179" fontId="5" fillId="0" borderId="11" xfId="17" applyNumberFormat="1" applyFont="1" applyBorder="1" applyAlignment="1">
      <alignment vertical="center"/>
    </xf>
    <xf numFmtId="38" fontId="5" fillId="0" borderId="47" xfId="17" applyFont="1" applyBorder="1" applyAlignment="1">
      <alignment horizontal="right" vertical="center" indent="1"/>
    </xf>
    <xf numFmtId="177" fontId="5" fillId="0" borderId="3" xfId="17" applyNumberFormat="1" applyFont="1" applyBorder="1" applyAlignment="1">
      <alignment vertical="center"/>
    </xf>
    <xf numFmtId="179" fontId="5" fillId="0" borderId="3" xfId="17" applyNumberFormat="1" applyFont="1" applyBorder="1" applyAlignment="1">
      <alignment vertical="center"/>
    </xf>
    <xf numFmtId="38" fontId="4" fillId="0" borderId="0" xfId="17" applyFont="1" applyAlignment="1">
      <alignment horizontal="right"/>
    </xf>
    <xf numFmtId="0" fontId="5" fillId="0" borderId="6" xfId="0" applyFont="1" applyBorder="1" applyAlignment="1">
      <alignment/>
    </xf>
    <xf numFmtId="0" fontId="5" fillId="0" borderId="58" xfId="0" applyFont="1" applyBorder="1" applyAlignment="1">
      <alignment/>
    </xf>
    <xf numFmtId="0" fontId="5" fillId="0" borderId="51" xfId="0" applyFont="1" applyBorder="1" applyAlignment="1">
      <alignment/>
    </xf>
    <xf numFmtId="0" fontId="5" fillId="0" borderId="52" xfId="0" applyFont="1" applyBorder="1" applyAlignment="1">
      <alignment/>
    </xf>
    <xf numFmtId="0" fontId="5" fillId="0" borderId="6" xfId="0" applyFont="1" applyBorder="1" applyAlignment="1">
      <alignment vertical="center" wrapText="1"/>
    </xf>
    <xf numFmtId="183" fontId="6" fillId="0" borderId="59" xfId="22" applyNumberFormat="1" applyFont="1" applyFill="1" applyBorder="1" applyAlignment="1">
      <alignment horizontal="right" vertical="center"/>
      <protection/>
    </xf>
    <xf numFmtId="183" fontId="6" fillId="0" borderId="2" xfId="22" applyNumberFormat="1" applyFont="1" applyFill="1" applyBorder="1" applyAlignment="1">
      <alignment horizontal="right" vertical="center"/>
      <protection/>
    </xf>
    <xf numFmtId="183" fontId="6" fillId="0" borderId="15" xfId="22" applyNumberFormat="1" applyFont="1" applyFill="1" applyBorder="1" applyAlignment="1">
      <alignment horizontal="right" vertical="center"/>
      <protection/>
    </xf>
    <xf numFmtId="0" fontId="5" fillId="0" borderId="6" xfId="0" applyFont="1" applyBorder="1" applyAlignment="1">
      <alignment vertical="center"/>
    </xf>
    <xf numFmtId="0" fontId="5" fillId="0" borderId="8" xfId="0" applyFont="1" applyBorder="1" applyAlignment="1">
      <alignment/>
    </xf>
    <xf numFmtId="0" fontId="5" fillId="0" borderId="60" xfId="0" applyFont="1" applyBorder="1" applyAlignment="1">
      <alignment/>
    </xf>
    <xf numFmtId="0" fontId="5" fillId="0" borderId="4" xfId="0" applyFont="1" applyBorder="1" applyAlignment="1">
      <alignment/>
    </xf>
    <xf numFmtId="0" fontId="5" fillId="0" borderId="48" xfId="0" applyFont="1" applyBorder="1" applyAlignment="1">
      <alignment/>
    </xf>
    <xf numFmtId="38" fontId="5" fillId="0" borderId="51" xfId="17" applyFont="1" applyBorder="1" applyAlignment="1">
      <alignment horizontal="right"/>
    </xf>
    <xf numFmtId="38" fontId="5" fillId="0" borderId="52" xfId="17" applyFont="1" applyBorder="1" applyAlignment="1">
      <alignment horizontal="right"/>
    </xf>
    <xf numFmtId="0" fontId="5" fillId="0" borderId="14" xfId="0" applyFont="1" applyBorder="1" applyAlignment="1">
      <alignment horizontal="center" vertical="center"/>
    </xf>
    <xf numFmtId="38" fontId="6" fillId="0" borderId="38" xfId="17" applyFont="1" applyFill="1" applyBorder="1" applyAlignment="1">
      <alignment vertical="center"/>
    </xf>
    <xf numFmtId="38" fontId="6" fillId="0" borderId="2" xfId="17" applyFont="1" applyFill="1" applyBorder="1" applyAlignment="1">
      <alignment vertical="center"/>
    </xf>
    <xf numFmtId="38" fontId="6" fillId="0" borderId="15" xfId="17" applyFont="1" applyFill="1" applyBorder="1" applyAlignment="1">
      <alignment vertical="center"/>
    </xf>
    <xf numFmtId="38" fontId="5" fillId="0" borderId="39" xfId="17" applyFont="1" applyBorder="1" applyAlignment="1">
      <alignment vertical="center"/>
    </xf>
    <xf numFmtId="38" fontId="5" fillId="0" borderId="4" xfId="17" applyFont="1" applyBorder="1" applyAlignment="1">
      <alignment horizontal="right" vertical="center"/>
    </xf>
    <xf numFmtId="202" fontId="4" fillId="0" borderId="0" xfId="0" applyNumberFormat="1" applyFont="1" applyAlignment="1">
      <alignment/>
    </xf>
    <xf numFmtId="202" fontId="5" fillId="0" borderId="40" xfId="0" applyNumberFormat="1" applyFont="1" applyBorder="1" applyAlignment="1">
      <alignment horizontal="center" vertical="center"/>
    </xf>
    <xf numFmtId="202" fontId="5" fillId="0" borderId="9" xfId="0" applyNumberFormat="1" applyFont="1" applyBorder="1" applyAlignment="1">
      <alignment horizontal="center" vertical="center"/>
    </xf>
    <xf numFmtId="202" fontId="5" fillId="0" borderId="9" xfId="0" applyNumberFormat="1" applyFont="1" applyBorder="1" applyAlignment="1">
      <alignment horizontal="center" vertical="center" wrapText="1"/>
    </xf>
    <xf numFmtId="202" fontId="8" fillId="0" borderId="14" xfId="0" applyNumberFormat="1" applyFont="1" applyBorder="1" applyAlignment="1">
      <alignment vertical="center"/>
    </xf>
    <xf numFmtId="202" fontId="8" fillId="0" borderId="14" xfId="0" applyNumberFormat="1" applyFont="1" applyBorder="1" applyAlignment="1">
      <alignment vertical="center" wrapText="1"/>
    </xf>
    <xf numFmtId="202" fontId="8" fillId="0" borderId="47" xfId="0" applyNumberFormat="1" applyFont="1" applyBorder="1" applyAlignment="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11" fillId="0" borderId="14" xfId="0" applyFont="1" applyBorder="1" applyAlignment="1">
      <alignment horizontal="center" vertical="center"/>
    </xf>
    <xf numFmtId="0" fontId="11" fillId="0" borderId="0" xfId="0" applyFont="1" applyAlignment="1">
      <alignment vertical="center"/>
    </xf>
    <xf numFmtId="0" fontId="11" fillId="0" borderId="14" xfId="0" applyFont="1" applyBorder="1" applyAlignment="1">
      <alignment vertical="center"/>
    </xf>
    <xf numFmtId="0" fontId="11" fillId="0" borderId="17" xfId="0" applyFont="1" applyBorder="1" applyAlignment="1">
      <alignment vertical="center"/>
    </xf>
    <xf numFmtId="38" fontId="5" fillId="0" borderId="38" xfId="17" applyFont="1" applyBorder="1" applyAlignment="1">
      <alignment horizontal="right" vertical="center" indent="1"/>
    </xf>
    <xf numFmtId="38" fontId="5" fillId="0" borderId="2" xfId="17" applyFont="1" applyBorder="1" applyAlignment="1">
      <alignment horizontal="right" vertical="center" indent="1"/>
    </xf>
    <xf numFmtId="38" fontId="5" fillId="0" borderId="15" xfId="17" applyFont="1" applyBorder="1" applyAlignment="1">
      <alignment horizontal="right" vertical="center" indent="1"/>
    </xf>
    <xf numFmtId="0" fontId="11" fillId="0" borderId="21" xfId="0" applyFont="1" applyBorder="1" applyAlignment="1">
      <alignment vertical="center"/>
    </xf>
    <xf numFmtId="0" fontId="11" fillId="0" borderId="47" xfId="0" applyFont="1" applyBorder="1" applyAlignment="1">
      <alignment vertical="center"/>
    </xf>
    <xf numFmtId="0" fontId="11" fillId="0" borderId="0" xfId="0" applyFont="1" applyFill="1" applyAlignment="1">
      <alignment vertical="center"/>
    </xf>
    <xf numFmtId="38" fontId="4" fillId="0" borderId="0" xfId="0" applyNumberFormat="1" applyFont="1" applyAlignment="1">
      <alignment/>
    </xf>
    <xf numFmtId="0" fontId="5" fillId="0" borderId="0" xfId="21" applyFont="1" applyBorder="1" applyAlignment="1">
      <alignment vertical="center"/>
      <protection/>
    </xf>
    <xf numFmtId="179" fontId="5" fillId="0" borderId="0" xfId="21" applyNumberFormat="1" applyFont="1" applyBorder="1" applyAlignment="1">
      <alignment vertical="center"/>
      <protection/>
    </xf>
    <xf numFmtId="0" fontId="4" fillId="0" borderId="0" xfId="21" applyFont="1" applyBorder="1" applyAlignment="1">
      <alignment horizontal="left" vertical="center"/>
      <protection/>
    </xf>
    <xf numFmtId="0" fontId="4" fillId="0" borderId="61" xfId="21" applyFont="1" applyBorder="1" applyAlignment="1">
      <alignment horizontal="left" vertical="center"/>
      <protection/>
    </xf>
    <xf numFmtId="0" fontId="5" fillId="0" borderId="62" xfId="21" applyFont="1" applyBorder="1" applyAlignment="1">
      <alignment vertical="center"/>
      <protection/>
    </xf>
    <xf numFmtId="0" fontId="5" fillId="0" borderId="63" xfId="21" applyFont="1" applyBorder="1" applyAlignment="1">
      <alignment vertical="center"/>
      <protection/>
    </xf>
    <xf numFmtId="0" fontId="11" fillId="0" borderId="64" xfId="21" applyFont="1" applyBorder="1" applyAlignment="1">
      <alignment horizontal="center" vertical="top" wrapText="1"/>
      <protection/>
    </xf>
    <xf numFmtId="0" fontId="5" fillId="0" borderId="0" xfId="21" applyFont="1" applyBorder="1" applyAlignment="1">
      <alignment vertical="top" wrapText="1"/>
      <protection/>
    </xf>
    <xf numFmtId="179" fontId="5" fillId="0" borderId="0" xfId="21" applyNumberFormat="1" applyFont="1" applyBorder="1" applyAlignment="1">
      <alignment vertical="top" wrapText="1"/>
      <protection/>
    </xf>
    <xf numFmtId="0" fontId="11" fillId="0" borderId="14" xfId="21" applyFont="1" applyBorder="1" applyAlignment="1">
      <alignment horizontal="center" vertical="center"/>
      <protection/>
    </xf>
    <xf numFmtId="0" fontId="11" fillId="0" borderId="0" xfId="21" applyFont="1" applyBorder="1" applyAlignment="1">
      <alignment vertical="center"/>
      <protection/>
    </xf>
    <xf numFmtId="179" fontId="11" fillId="0" borderId="0" xfId="21" applyNumberFormat="1" applyFont="1" applyBorder="1" applyAlignment="1">
      <alignment vertical="center"/>
      <protection/>
    </xf>
    <xf numFmtId="0" fontId="11" fillId="0" borderId="14" xfId="21" applyFont="1" applyBorder="1" applyAlignment="1">
      <alignment vertical="center"/>
      <protection/>
    </xf>
    <xf numFmtId="0" fontId="11" fillId="0" borderId="17" xfId="21" applyFont="1" applyBorder="1" applyAlignment="1">
      <alignment horizontal="center" vertical="center"/>
      <protection/>
    </xf>
    <xf numFmtId="0" fontId="11" fillId="0" borderId="21" xfId="21" applyFont="1" applyBorder="1" applyAlignment="1">
      <alignment horizontal="center" vertical="center"/>
      <protection/>
    </xf>
    <xf numFmtId="0" fontId="11" fillId="0" borderId="47" xfId="21" applyFont="1" applyBorder="1" applyAlignment="1">
      <alignment vertical="center"/>
      <protection/>
    </xf>
    <xf numFmtId="229" fontId="11" fillId="0" borderId="39" xfId="21" applyNumberFormat="1" applyFont="1" applyBorder="1" applyAlignment="1">
      <alignment vertical="center"/>
      <protection/>
    </xf>
    <xf numFmtId="229" fontId="11" fillId="0" borderId="4" xfId="21" applyNumberFormat="1" applyFont="1" applyBorder="1" applyAlignment="1">
      <alignment vertical="center"/>
      <protection/>
    </xf>
    <xf numFmtId="229" fontId="11" fillId="0" borderId="48" xfId="21" applyNumberFormat="1" applyFont="1" applyBorder="1" applyAlignment="1">
      <alignment vertical="center"/>
      <protection/>
    </xf>
    <xf numFmtId="0" fontId="5" fillId="0" borderId="0" xfId="21" applyFont="1" applyBorder="1" applyAlignment="1">
      <alignment horizontal="center" vertical="center"/>
      <protection/>
    </xf>
    <xf numFmtId="0" fontId="11" fillId="0" borderId="65" xfId="21" applyFont="1" applyBorder="1" applyAlignment="1">
      <alignment horizontal="distributed" vertical="top" wrapText="1"/>
      <protection/>
    </xf>
    <xf numFmtId="0" fontId="11" fillId="0" borderId="66" xfId="21" applyFont="1" applyBorder="1" applyAlignment="1">
      <alignment horizontal="distributed" vertical="top" wrapText="1"/>
      <protection/>
    </xf>
    <xf numFmtId="229" fontId="11" fillId="0" borderId="0" xfId="21" applyNumberFormat="1" applyFont="1" applyBorder="1" applyAlignment="1">
      <alignment vertical="center"/>
      <protection/>
    </xf>
    <xf numFmtId="0" fontId="11" fillId="0" borderId="14" xfId="0" applyFont="1" applyBorder="1" applyAlignment="1">
      <alignment/>
    </xf>
    <xf numFmtId="182" fontId="7" fillId="0" borderId="50" xfId="22" applyNumberFormat="1" applyFont="1" applyFill="1" applyBorder="1" applyAlignment="1">
      <alignment vertical="center"/>
      <protection/>
    </xf>
    <xf numFmtId="182" fontId="7" fillId="0" borderId="51" xfId="22" applyNumberFormat="1" applyFont="1" applyFill="1" applyBorder="1" applyAlignment="1">
      <alignment vertical="center"/>
      <protection/>
    </xf>
    <xf numFmtId="182" fontId="7" fillId="0" borderId="67" xfId="22" applyNumberFormat="1" applyFont="1" applyFill="1" applyBorder="1" applyAlignment="1">
      <alignment vertical="center"/>
      <protection/>
    </xf>
    <xf numFmtId="182" fontId="7" fillId="0" borderId="68" xfId="22" applyNumberFormat="1" applyFont="1" applyFill="1" applyBorder="1" applyAlignment="1">
      <alignment vertical="center"/>
      <protection/>
    </xf>
    <xf numFmtId="182" fontId="7" fillId="0" borderId="69" xfId="22" applyNumberFormat="1" applyFont="1" applyFill="1" applyBorder="1" applyAlignment="1">
      <alignment vertical="center"/>
      <protection/>
    </xf>
    <xf numFmtId="182" fontId="7" fillId="0" borderId="52" xfId="22" applyNumberFormat="1" applyFont="1" applyFill="1" applyBorder="1" applyAlignment="1">
      <alignment vertical="center"/>
      <protection/>
    </xf>
    <xf numFmtId="182" fontId="7" fillId="0" borderId="38" xfId="22" applyNumberFormat="1" applyFont="1" applyFill="1" applyBorder="1" applyAlignment="1">
      <alignment vertical="center"/>
      <protection/>
    </xf>
    <xf numFmtId="182" fontId="7" fillId="0" borderId="2" xfId="22" applyNumberFormat="1" applyFont="1" applyFill="1" applyBorder="1" applyAlignment="1">
      <alignment vertical="center"/>
      <protection/>
    </xf>
    <xf numFmtId="182" fontId="7" fillId="0" borderId="2" xfId="22" applyNumberFormat="1" applyFont="1" applyFill="1" applyBorder="1" applyAlignment="1">
      <alignment horizontal="right" vertical="center"/>
      <protection/>
    </xf>
    <xf numFmtId="182" fontId="7" fillId="0" borderId="70" xfId="22" applyNumberFormat="1" applyFont="1" applyFill="1" applyBorder="1" applyAlignment="1">
      <alignment vertical="center"/>
      <protection/>
    </xf>
    <xf numFmtId="182" fontId="7" fillId="0" borderId="71" xfId="22" applyNumberFormat="1" applyFont="1" applyFill="1" applyBorder="1" applyAlignment="1">
      <alignment horizontal="right" vertical="center"/>
      <protection/>
    </xf>
    <xf numFmtId="182" fontId="7" fillId="0" borderId="0" xfId="22" applyNumberFormat="1" applyFont="1" applyFill="1" applyBorder="1" applyAlignment="1">
      <alignment horizontal="right" vertical="center"/>
      <protection/>
    </xf>
    <xf numFmtId="182" fontId="7" fillId="0" borderId="70" xfId="22" applyNumberFormat="1" applyFont="1" applyFill="1" applyBorder="1" applyAlignment="1">
      <alignment horizontal="right" vertical="center"/>
      <protection/>
    </xf>
    <xf numFmtId="182" fontId="7" fillId="0" borderId="71" xfId="22" applyNumberFormat="1" applyFont="1" applyFill="1" applyBorder="1" applyAlignment="1">
      <alignment vertical="center"/>
      <protection/>
    </xf>
    <xf numFmtId="182" fontId="7" fillId="0" borderId="15" xfId="22" applyNumberFormat="1" applyFont="1" applyFill="1" applyBorder="1" applyAlignment="1">
      <alignment horizontal="right" vertical="center"/>
      <protection/>
    </xf>
    <xf numFmtId="0" fontId="11" fillId="0" borderId="14" xfId="0" applyFont="1" applyBorder="1" applyAlignment="1">
      <alignment/>
    </xf>
    <xf numFmtId="182" fontId="7" fillId="0" borderId="0" xfId="22" applyNumberFormat="1" applyFont="1" applyFill="1" applyBorder="1" applyAlignment="1">
      <alignment vertical="center"/>
      <protection/>
    </xf>
    <xf numFmtId="182" fontId="7" fillId="0" borderId="15" xfId="22" applyNumberFormat="1" applyFont="1" applyFill="1" applyBorder="1" applyAlignment="1">
      <alignment vertical="center"/>
      <protection/>
    </xf>
    <xf numFmtId="0" fontId="11" fillId="0" borderId="17" xfId="0" applyFont="1" applyBorder="1" applyAlignment="1">
      <alignment horizontal="center"/>
    </xf>
    <xf numFmtId="182" fontId="7" fillId="0" borderId="54" xfId="22" applyNumberFormat="1" applyFont="1" applyFill="1" applyBorder="1" applyAlignment="1">
      <alignment vertical="center"/>
      <protection/>
    </xf>
    <xf numFmtId="182" fontId="7" fillId="0" borderId="18" xfId="22" applyNumberFormat="1" applyFont="1" applyFill="1" applyBorder="1" applyAlignment="1">
      <alignment vertical="center"/>
      <protection/>
    </xf>
    <xf numFmtId="182" fontId="7" fillId="0" borderId="18" xfId="22" applyNumberFormat="1" applyFont="1" applyFill="1" applyBorder="1" applyAlignment="1">
      <alignment horizontal="right" vertical="center"/>
      <protection/>
    </xf>
    <xf numFmtId="182" fontId="7" fillId="0" borderId="72" xfId="22" applyNumberFormat="1" applyFont="1" applyFill="1" applyBorder="1" applyAlignment="1">
      <alignment horizontal="right" vertical="center"/>
      <protection/>
    </xf>
    <xf numFmtId="182" fontId="11" fillId="0" borderId="18" xfId="0" applyNumberFormat="1" applyFont="1" applyBorder="1" applyAlignment="1">
      <alignment vertical="center"/>
    </xf>
    <xf numFmtId="182" fontId="11" fillId="0" borderId="73" xfId="0" applyNumberFormat="1" applyFont="1" applyBorder="1" applyAlignment="1">
      <alignment vertical="center"/>
    </xf>
    <xf numFmtId="182" fontId="11" fillId="0" borderId="74" xfId="0" applyNumberFormat="1" applyFont="1" applyBorder="1" applyAlignment="1">
      <alignment vertical="center"/>
    </xf>
    <xf numFmtId="182" fontId="11" fillId="0" borderId="19" xfId="0" applyNumberFormat="1" applyFont="1" applyBorder="1" applyAlignment="1">
      <alignment vertical="center"/>
    </xf>
    <xf numFmtId="0" fontId="11" fillId="0" borderId="21" xfId="0" applyFont="1" applyBorder="1" applyAlignment="1">
      <alignment/>
    </xf>
    <xf numFmtId="182" fontId="7" fillId="0" borderId="55" xfId="22" applyNumberFormat="1" applyFont="1" applyFill="1" applyBorder="1" applyAlignment="1">
      <alignment vertical="center"/>
      <protection/>
    </xf>
    <xf numFmtId="182" fontId="7" fillId="0" borderId="22" xfId="22" applyNumberFormat="1" applyFont="1" applyFill="1" applyBorder="1" applyAlignment="1">
      <alignment vertical="center"/>
      <protection/>
    </xf>
    <xf numFmtId="182" fontId="7" fillId="0" borderId="75" xfId="22" applyNumberFormat="1" applyFont="1" applyFill="1" applyBorder="1" applyAlignment="1">
      <alignment vertical="center"/>
      <protection/>
    </xf>
    <xf numFmtId="182" fontId="7" fillId="0" borderId="76" xfId="22" applyNumberFormat="1" applyFont="1" applyFill="1" applyBorder="1" applyAlignment="1">
      <alignment vertical="center"/>
      <protection/>
    </xf>
    <xf numFmtId="182" fontId="7" fillId="0" borderId="11" xfId="22" applyNumberFormat="1" applyFont="1" applyFill="1" applyBorder="1" applyAlignment="1">
      <alignment vertical="center"/>
      <protection/>
    </xf>
    <xf numFmtId="182" fontId="7" fillId="0" borderId="75" xfId="22" applyNumberFormat="1" applyFont="1" applyFill="1" applyBorder="1" applyAlignment="1">
      <alignment horizontal="right" vertical="center"/>
      <protection/>
    </xf>
    <xf numFmtId="182" fontId="7" fillId="0" borderId="23" xfId="22" applyNumberFormat="1" applyFont="1" applyFill="1" applyBorder="1" applyAlignment="1">
      <alignment vertical="center"/>
      <protection/>
    </xf>
    <xf numFmtId="0" fontId="11" fillId="0" borderId="14" xfId="0" applyFont="1" applyBorder="1" applyAlignment="1">
      <alignment horizontal="center"/>
    </xf>
    <xf numFmtId="182" fontId="11" fillId="0" borderId="2" xfId="0" applyNumberFormat="1" applyFont="1" applyBorder="1" applyAlignment="1">
      <alignment vertical="center"/>
    </xf>
    <xf numFmtId="182" fontId="11" fillId="0" borderId="70" xfId="0" applyNumberFormat="1" applyFont="1" applyBorder="1" applyAlignment="1">
      <alignment vertical="center"/>
    </xf>
    <xf numFmtId="182" fontId="11" fillId="0" borderId="71" xfId="0" applyNumberFormat="1" applyFont="1" applyBorder="1" applyAlignment="1">
      <alignment vertical="center"/>
    </xf>
    <xf numFmtId="182" fontId="11" fillId="0" borderId="15" xfId="0" applyNumberFormat="1" applyFont="1" applyBorder="1" applyAlignment="1">
      <alignment vertical="center"/>
    </xf>
    <xf numFmtId="0" fontId="11" fillId="0" borderId="47" xfId="0" applyFont="1" applyBorder="1" applyAlignment="1">
      <alignment/>
    </xf>
    <xf numFmtId="182" fontId="7" fillId="0" borderId="39" xfId="22" applyNumberFormat="1" applyFont="1" applyFill="1" applyBorder="1" applyAlignment="1">
      <alignment vertical="center"/>
      <protection/>
    </xf>
    <xf numFmtId="182" fontId="7" fillId="0" borderId="4" xfId="22" applyNumberFormat="1" applyFont="1" applyFill="1" applyBorder="1" applyAlignment="1">
      <alignment vertical="center"/>
      <protection/>
    </xf>
    <xf numFmtId="182" fontId="7" fillId="0" borderId="77" xfId="22" applyNumberFormat="1" applyFont="1" applyFill="1" applyBorder="1" applyAlignment="1">
      <alignment vertical="center"/>
      <protection/>
    </xf>
    <xf numFmtId="182" fontId="7" fillId="0" borderId="78" xfId="22" applyNumberFormat="1" applyFont="1" applyFill="1" applyBorder="1" applyAlignment="1">
      <alignment vertical="center"/>
      <protection/>
    </xf>
    <xf numFmtId="182" fontId="7" fillId="0" borderId="3" xfId="22" applyNumberFormat="1" applyFont="1" applyFill="1" applyBorder="1" applyAlignment="1">
      <alignment vertical="center"/>
      <protection/>
    </xf>
    <xf numFmtId="182" fontId="7" fillId="0" borderId="4" xfId="22" applyNumberFormat="1" applyFont="1" applyFill="1" applyBorder="1" applyAlignment="1">
      <alignment horizontal="right" vertical="center"/>
      <protection/>
    </xf>
    <xf numFmtId="182" fontId="7" fillId="0" borderId="77" xfId="22" applyNumberFormat="1" applyFont="1" applyFill="1" applyBorder="1" applyAlignment="1">
      <alignment horizontal="right" vertical="center"/>
      <protection/>
    </xf>
    <xf numFmtId="182" fontId="7" fillId="0" borderId="48" xfId="22" applyNumberFormat="1" applyFont="1" applyFill="1" applyBorder="1" applyAlignment="1">
      <alignment horizontal="right" vertical="center"/>
      <protection/>
    </xf>
    <xf numFmtId="182" fontId="11" fillId="0" borderId="74" xfId="0" applyNumberFormat="1" applyFont="1" applyFill="1" applyBorder="1" applyAlignment="1">
      <alignment vertical="center"/>
    </xf>
    <xf numFmtId="182" fontId="11" fillId="0" borderId="71" xfId="0" applyNumberFormat="1" applyFont="1" applyFill="1" applyBorder="1" applyAlignment="1">
      <alignment vertical="center"/>
    </xf>
    <xf numFmtId="38" fontId="11" fillId="0" borderId="0" xfId="17" applyFont="1" applyFill="1" applyAlignment="1">
      <alignment/>
    </xf>
    <xf numFmtId="38" fontId="11" fillId="0" borderId="0" xfId="17" applyFont="1" applyFill="1" applyBorder="1" applyAlignment="1">
      <alignment vertical="center"/>
    </xf>
    <xf numFmtId="38" fontId="22" fillId="0" borderId="40" xfId="17" applyFont="1" applyFill="1" applyBorder="1" applyAlignment="1">
      <alignment horizontal="center" vertical="center"/>
    </xf>
    <xf numFmtId="38" fontId="22" fillId="0" borderId="9" xfId="17" applyFont="1" applyFill="1" applyBorder="1" applyAlignment="1">
      <alignment horizontal="center" vertical="center"/>
    </xf>
    <xf numFmtId="38" fontId="22" fillId="0" borderId="10" xfId="17" applyFont="1" applyFill="1" applyBorder="1" applyAlignment="1">
      <alignment horizontal="center" vertical="center"/>
    </xf>
    <xf numFmtId="38" fontId="22" fillId="0" borderId="14" xfId="17" applyFont="1" applyFill="1" applyBorder="1" applyAlignment="1">
      <alignment vertical="center" wrapText="1"/>
    </xf>
    <xf numFmtId="38" fontId="22" fillId="0" borderId="50" xfId="17" applyFont="1" applyFill="1" applyBorder="1" applyAlignment="1">
      <alignment/>
    </xf>
    <xf numFmtId="38" fontId="22" fillId="0" borderId="51" xfId="17" applyFont="1" applyFill="1" applyBorder="1" applyAlignment="1">
      <alignment/>
    </xf>
    <xf numFmtId="38" fontId="22" fillId="0" borderId="79" xfId="17" applyFont="1" applyFill="1" applyBorder="1" applyAlignment="1">
      <alignment/>
    </xf>
    <xf numFmtId="38" fontId="22" fillId="0" borderId="80" xfId="17" applyFont="1" applyFill="1" applyBorder="1" applyAlignment="1">
      <alignment horizontal="left" vertical="center"/>
    </xf>
    <xf numFmtId="49" fontId="7" fillId="0" borderId="0" xfId="22" applyNumberFormat="1" applyFont="1" applyFill="1" applyBorder="1" applyAlignment="1">
      <alignment horizontal="left" vertical="top"/>
      <protection/>
    </xf>
    <xf numFmtId="182" fontId="23" fillId="0" borderId="38" xfId="22" applyNumberFormat="1" applyFont="1" applyFill="1" applyBorder="1" applyAlignment="1">
      <alignment vertical="top"/>
      <protection/>
    </xf>
    <xf numFmtId="182" fontId="23" fillId="0" borderId="2" xfId="22" applyNumberFormat="1" applyFont="1" applyFill="1" applyBorder="1" applyAlignment="1">
      <alignment vertical="top"/>
      <protection/>
    </xf>
    <xf numFmtId="182" fontId="23" fillId="0" borderId="81" xfId="22" applyNumberFormat="1" applyFont="1" applyFill="1" applyBorder="1" applyAlignment="1">
      <alignment vertical="top"/>
      <protection/>
    </xf>
    <xf numFmtId="182" fontId="23" fillId="0" borderId="15" xfId="22" applyNumberFormat="1" applyFont="1" applyFill="1" applyBorder="1" applyAlignment="1">
      <alignment vertical="top"/>
      <protection/>
    </xf>
    <xf numFmtId="38" fontId="22" fillId="0" borderId="14" xfId="17" applyFont="1" applyFill="1" applyBorder="1" applyAlignment="1">
      <alignment vertical="center"/>
    </xf>
    <xf numFmtId="38" fontId="22" fillId="0" borderId="38" xfId="17" applyFont="1" applyFill="1" applyBorder="1" applyAlignment="1">
      <alignment/>
    </xf>
    <xf numFmtId="38" fontId="22" fillId="0" borderId="2" xfId="17" applyFont="1" applyFill="1" applyBorder="1" applyAlignment="1">
      <alignment/>
    </xf>
    <xf numFmtId="38" fontId="22" fillId="0" borderId="81" xfId="17" applyFont="1" applyFill="1" applyBorder="1" applyAlignment="1">
      <alignment/>
    </xf>
    <xf numFmtId="38" fontId="22" fillId="0" borderId="14" xfId="17" applyFont="1" applyFill="1" applyBorder="1" applyAlignment="1">
      <alignment horizontal="left" vertical="center" wrapText="1"/>
    </xf>
    <xf numFmtId="182" fontId="23" fillId="0" borderId="81" xfId="22" applyNumberFormat="1" applyFont="1" applyFill="1" applyBorder="1" applyAlignment="1">
      <alignment horizontal="right" vertical="top"/>
      <protection/>
    </xf>
    <xf numFmtId="38" fontId="22" fillId="0" borderId="14" xfId="17" applyFont="1" applyFill="1" applyBorder="1" applyAlignment="1">
      <alignment horizontal="left" vertical="center"/>
    </xf>
    <xf numFmtId="182" fontId="23" fillId="0" borderId="15" xfId="22" applyNumberFormat="1" applyFont="1" applyFill="1" applyBorder="1" applyAlignment="1">
      <alignment horizontal="right" vertical="top"/>
      <protection/>
    </xf>
    <xf numFmtId="38" fontId="22" fillId="0" borderId="80" xfId="17" applyFont="1" applyFill="1" applyBorder="1" applyAlignment="1">
      <alignment/>
    </xf>
    <xf numFmtId="38" fontId="22" fillId="0" borderId="14" xfId="17" applyFont="1" applyFill="1" applyBorder="1" applyAlignment="1">
      <alignment/>
    </xf>
    <xf numFmtId="38" fontId="22" fillId="0" borderId="38" xfId="17" applyFont="1" applyFill="1" applyBorder="1" applyAlignment="1">
      <alignment vertical="center"/>
    </xf>
    <xf numFmtId="38" fontId="22" fillId="0" borderId="2" xfId="17" applyFont="1" applyFill="1" applyBorder="1" applyAlignment="1">
      <alignment vertical="center"/>
    </xf>
    <xf numFmtId="38" fontId="22" fillId="0" borderId="14" xfId="17" applyFont="1" applyFill="1" applyBorder="1" applyAlignment="1">
      <alignment horizontal="left"/>
    </xf>
    <xf numFmtId="38" fontId="22" fillId="0" borderId="15" xfId="17" applyFont="1" applyFill="1" applyBorder="1" applyAlignment="1">
      <alignment/>
    </xf>
    <xf numFmtId="38" fontId="22" fillId="0" borderId="47" xfId="17" applyFont="1" applyFill="1" applyBorder="1" applyAlignment="1">
      <alignment horizontal="left" vertical="center"/>
    </xf>
    <xf numFmtId="38" fontId="22" fillId="0" borderId="82" xfId="17" applyFont="1" applyFill="1" applyBorder="1" applyAlignment="1">
      <alignment horizontal="left" vertical="center"/>
    </xf>
    <xf numFmtId="38" fontId="11" fillId="0" borderId="0" xfId="17" applyFont="1" applyFill="1" applyAlignment="1">
      <alignment horizontal="right"/>
    </xf>
    <xf numFmtId="38" fontId="22" fillId="0" borderId="14" xfId="17" applyFont="1" applyFill="1" applyBorder="1" applyAlignment="1">
      <alignment horizontal="center" vertical="center"/>
    </xf>
    <xf numFmtId="182" fontId="23" fillId="0" borderId="2" xfId="22" applyNumberFormat="1" applyFont="1" applyFill="1" applyBorder="1" applyAlignment="1">
      <alignment horizontal="right" vertical="top"/>
      <protection/>
    </xf>
    <xf numFmtId="182" fontId="23" fillId="0" borderId="39" xfId="22" applyNumberFormat="1" applyFont="1" applyFill="1" applyBorder="1" applyAlignment="1">
      <alignment vertical="top"/>
      <protection/>
    </xf>
    <xf numFmtId="182" fontId="23" fillId="0" borderId="4" xfId="22" applyNumberFormat="1" applyFont="1" applyFill="1" applyBorder="1" applyAlignment="1">
      <alignment vertical="top"/>
      <protection/>
    </xf>
    <xf numFmtId="182" fontId="23" fillId="0" borderId="83" xfId="22" applyNumberFormat="1" applyFont="1" applyFill="1" applyBorder="1" applyAlignment="1">
      <alignment horizontal="right" vertical="top"/>
      <protection/>
    </xf>
    <xf numFmtId="182" fontId="23" fillId="0" borderId="52" xfId="22" applyNumberFormat="1" applyFont="1" applyFill="1" applyBorder="1" applyAlignment="1">
      <alignment vertical="top"/>
      <protection/>
    </xf>
    <xf numFmtId="0" fontId="11" fillId="0" borderId="4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38" fontId="22" fillId="0" borderId="84" xfId="17" applyFont="1" applyFill="1" applyBorder="1" applyAlignment="1">
      <alignment vertical="center"/>
    </xf>
    <xf numFmtId="0" fontId="11" fillId="0" borderId="0" xfId="0" applyFont="1" applyBorder="1" applyAlignment="1">
      <alignment/>
    </xf>
    <xf numFmtId="0" fontId="11" fillId="0" borderId="0" xfId="0" applyFont="1" applyAlignment="1">
      <alignment/>
    </xf>
    <xf numFmtId="0" fontId="11" fillId="0" borderId="0" xfId="0" applyFont="1" applyBorder="1" applyAlignment="1">
      <alignment horizontal="left"/>
    </xf>
    <xf numFmtId="0" fontId="11" fillId="0" borderId="14" xfId="0" applyFont="1" applyBorder="1" applyAlignment="1">
      <alignment horizontal="left" vertical="center" wrapText="1"/>
    </xf>
    <xf numFmtId="190" fontId="7" fillId="0" borderId="50" xfId="22" applyNumberFormat="1" applyFont="1" applyFill="1" applyBorder="1" applyAlignment="1">
      <alignment horizontal="right" vertical="center"/>
      <protection/>
    </xf>
    <xf numFmtId="190" fontId="7" fillId="0" borderId="51" xfId="22" applyNumberFormat="1" applyFont="1" applyFill="1" applyBorder="1" applyAlignment="1">
      <alignment horizontal="right" vertical="center"/>
      <protection/>
    </xf>
    <xf numFmtId="190" fontId="7" fillId="0" borderId="79" xfId="22" applyNumberFormat="1" applyFont="1" applyFill="1" applyBorder="1" applyAlignment="1">
      <alignment horizontal="right" vertical="center"/>
      <protection/>
    </xf>
    <xf numFmtId="0" fontId="11" fillId="0" borderId="80" xfId="0" applyFont="1" applyBorder="1" applyAlignment="1">
      <alignment horizontal="left" vertical="center"/>
    </xf>
    <xf numFmtId="0" fontId="11" fillId="0" borderId="38" xfId="0" applyFont="1" applyBorder="1" applyAlignment="1">
      <alignment vertical="center"/>
    </xf>
    <xf numFmtId="0" fontId="11" fillId="0" borderId="81" xfId="0" applyFont="1" applyBorder="1" applyAlignment="1">
      <alignment vertical="center"/>
    </xf>
    <xf numFmtId="190" fontId="7" fillId="0" borderId="38" xfId="22" applyNumberFormat="1" applyFont="1" applyFill="1" applyBorder="1" applyAlignment="1">
      <alignment horizontal="right" vertical="center"/>
      <protection/>
    </xf>
    <xf numFmtId="190" fontId="7" fillId="0" borderId="2" xfId="22" applyNumberFormat="1" applyFont="1" applyFill="1" applyBorder="1" applyAlignment="1">
      <alignment horizontal="right" vertical="center"/>
      <protection/>
    </xf>
    <xf numFmtId="190" fontId="7" fillId="0" borderId="15" xfId="22" applyNumberFormat="1" applyFont="1" applyFill="1" applyBorder="1" applyAlignment="1">
      <alignment horizontal="right" vertical="center"/>
      <protection/>
    </xf>
    <xf numFmtId="0" fontId="11" fillId="0" borderId="14" xfId="0" applyFont="1" applyBorder="1" applyAlignment="1">
      <alignment horizontal="left" vertical="center"/>
    </xf>
    <xf numFmtId="190" fontId="7" fillId="0" borderId="81" xfId="22" applyNumberFormat="1" applyFont="1" applyFill="1" applyBorder="1" applyAlignment="1">
      <alignment horizontal="right" vertical="center"/>
      <protection/>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vertical="center"/>
    </xf>
    <xf numFmtId="0" fontId="11" fillId="0" borderId="0" xfId="0" applyFont="1" applyAlignment="1">
      <alignment horizontal="left"/>
    </xf>
    <xf numFmtId="0" fontId="5" fillId="0" borderId="0" xfId="0" applyFont="1" applyAlignment="1">
      <alignment horizontal="left"/>
    </xf>
    <xf numFmtId="202" fontId="4" fillId="0" borderId="0" xfId="0" applyNumberFormat="1" applyFont="1" applyAlignment="1">
      <alignment vertical="center"/>
    </xf>
    <xf numFmtId="202" fontId="22" fillId="0" borderId="0" xfId="0" applyNumberFormat="1" applyFont="1" applyAlignment="1">
      <alignment vertical="center"/>
    </xf>
    <xf numFmtId="179" fontId="22" fillId="0" borderId="0" xfId="0" applyNumberFormat="1" applyFont="1" applyAlignment="1">
      <alignment vertical="center"/>
    </xf>
    <xf numFmtId="202" fontId="22" fillId="0" borderId="1" xfId="0" applyNumberFormat="1" applyFont="1" applyBorder="1" applyAlignment="1">
      <alignment horizontal="center" vertical="center"/>
    </xf>
    <xf numFmtId="202" fontId="22" fillId="0" borderId="0" xfId="0" applyNumberFormat="1" applyFont="1" applyBorder="1" applyAlignment="1">
      <alignment horizontal="distributed" vertical="center"/>
    </xf>
    <xf numFmtId="202" fontId="22" fillId="0" borderId="14" xfId="0" applyNumberFormat="1" applyFont="1" applyBorder="1" applyAlignment="1">
      <alignment horizontal="distributed" vertical="center"/>
    </xf>
    <xf numFmtId="38" fontId="22" fillId="0" borderId="50" xfId="17" applyFont="1" applyBorder="1" applyAlignment="1">
      <alignment vertical="center"/>
    </xf>
    <xf numFmtId="38" fontId="22" fillId="0" borderId="51" xfId="17" applyFont="1" applyBorder="1" applyAlignment="1">
      <alignment vertical="center"/>
    </xf>
    <xf numFmtId="176" fontId="22" fillId="0" borderId="52" xfId="17" applyNumberFormat="1" applyFont="1" applyBorder="1" applyAlignment="1">
      <alignment vertical="center"/>
    </xf>
    <xf numFmtId="202" fontId="22" fillId="0" borderId="72" xfId="0" applyNumberFormat="1" applyFont="1" applyBorder="1" applyAlignment="1">
      <alignment horizontal="distributed" vertical="center"/>
    </xf>
    <xf numFmtId="202" fontId="22" fillId="0" borderId="17" xfId="0" applyNumberFormat="1" applyFont="1" applyBorder="1" applyAlignment="1">
      <alignment horizontal="distributed" vertical="center"/>
    </xf>
    <xf numFmtId="38" fontId="22" fillId="0" borderId="54" xfId="17" applyFont="1" applyBorder="1" applyAlignment="1">
      <alignment vertical="center"/>
    </xf>
    <xf numFmtId="38" fontId="22" fillId="0" borderId="18" xfId="17" applyFont="1" applyBorder="1" applyAlignment="1">
      <alignment vertical="center"/>
    </xf>
    <xf numFmtId="176" fontId="22" fillId="0" borderId="19" xfId="17" applyNumberFormat="1" applyFont="1" applyBorder="1" applyAlignment="1">
      <alignment vertical="center"/>
    </xf>
    <xf numFmtId="38" fontId="22" fillId="0" borderId="38" xfId="17" applyFont="1" applyBorder="1" applyAlignment="1">
      <alignment vertical="center"/>
    </xf>
    <xf numFmtId="38" fontId="22" fillId="0" borderId="2" xfId="17" applyFont="1" applyBorder="1" applyAlignment="1">
      <alignment vertical="center"/>
    </xf>
    <xf numFmtId="176" fontId="22" fillId="0" borderId="15" xfId="17" applyNumberFormat="1" applyFont="1" applyBorder="1" applyAlignment="1">
      <alignment vertical="center"/>
    </xf>
    <xf numFmtId="202" fontId="22" fillId="0" borderId="11" xfId="0" applyNumberFormat="1" applyFont="1" applyBorder="1" applyAlignment="1">
      <alignment horizontal="distributed" vertical="center"/>
    </xf>
    <xf numFmtId="202" fontId="22" fillId="0" borderId="21" xfId="0" applyNumberFormat="1" applyFont="1" applyBorder="1" applyAlignment="1">
      <alignment horizontal="distributed" vertical="center"/>
    </xf>
    <xf numFmtId="38" fontId="22" fillId="0" borderId="55" xfId="17" applyFont="1" applyBorder="1" applyAlignment="1">
      <alignment vertical="center"/>
    </xf>
    <xf numFmtId="38" fontId="22" fillId="0" borderId="22" xfId="17" applyFont="1" applyBorder="1" applyAlignment="1">
      <alignment vertical="center"/>
    </xf>
    <xf numFmtId="176" fontId="22" fillId="0" borderId="23" xfId="17" applyNumberFormat="1" applyFont="1" applyBorder="1" applyAlignment="1">
      <alignment vertical="center"/>
    </xf>
    <xf numFmtId="38" fontId="23" fillId="0" borderId="38" xfId="17" applyFont="1" applyFill="1" applyBorder="1" applyAlignment="1">
      <alignment horizontal="right" vertical="center"/>
    </xf>
    <xf numFmtId="38" fontId="23" fillId="0" borderId="2" xfId="17" applyFont="1" applyFill="1" applyBorder="1" applyAlignment="1">
      <alignment horizontal="right" vertical="center"/>
    </xf>
    <xf numFmtId="202" fontId="22" fillId="0" borderId="3" xfId="0" applyNumberFormat="1" applyFont="1" applyBorder="1" applyAlignment="1">
      <alignment horizontal="distributed" vertical="center"/>
    </xf>
    <xf numFmtId="202" fontId="22" fillId="0" borderId="47" xfId="0" applyNumberFormat="1" applyFont="1" applyBorder="1" applyAlignment="1">
      <alignment horizontal="distributed" vertical="center"/>
    </xf>
    <xf numFmtId="202" fontId="22" fillId="0" borderId="4" xfId="0" applyNumberFormat="1" applyFont="1" applyBorder="1" applyAlignment="1">
      <alignment horizontal="right" vertical="center"/>
    </xf>
    <xf numFmtId="38" fontId="23" fillId="0" borderId="4" xfId="17" applyFont="1" applyFill="1" applyBorder="1" applyAlignment="1">
      <alignment horizontal="right" vertical="center"/>
    </xf>
    <xf numFmtId="202" fontId="22" fillId="0" borderId="48" xfId="0" applyNumberFormat="1" applyFont="1" applyBorder="1" applyAlignment="1">
      <alignment horizontal="right" vertical="center"/>
    </xf>
    <xf numFmtId="206" fontId="22" fillId="0" borderId="0" xfId="0" applyNumberFormat="1" applyFont="1" applyAlignment="1">
      <alignment vertical="center"/>
    </xf>
    <xf numFmtId="206" fontId="22" fillId="0" borderId="51" xfId="17" applyNumberFormat="1" applyFont="1" applyBorder="1" applyAlignment="1">
      <alignment vertical="center"/>
    </xf>
    <xf numFmtId="206" fontId="22" fillId="0" borderId="18" xfId="17" applyNumberFormat="1" applyFont="1" applyBorder="1" applyAlignment="1">
      <alignment vertical="center"/>
    </xf>
    <xf numFmtId="206" fontId="22" fillId="0" borderId="2" xfId="17" applyNumberFormat="1" applyFont="1" applyBorder="1" applyAlignment="1">
      <alignment vertical="center"/>
    </xf>
    <xf numFmtId="206" fontId="22" fillId="0" borderId="22" xfId="17" applyNumberFormat="1" applyFont="1" applyBorder="1" applyAlignment="1">
      <alignment vertical="center"/>
    </xf>
    <xf numFmtId="206" fontId="23" fillId="0" borderId="2" xfId="17" applyNumberFormat="1" applyFont="1" applyFill="1" applyBorder="1" applyAlignment="1">
      <alignment horizontal="right" vertical="center"/>
    </xf>
    <xf numFmtId="206" fontId="22" fillId="0" borderId="4" xfId="0" applyNumberFormat="1" applyFont="1" applyBorder="1" applyAlignment="1">
      <alignment horizontal="right" vertical="center"/>
    </xf>
    <xf numFmtId="176" fontId="22" fillId="0" borderId="4" xfId="17" applyNumberFormat="1" applyFont="1" applyBorder="1" applyAlignment="1">
      <alignment vertical="center"/>
    </xf>
    <xf numFmtId="38" fontId="22" fillId="0" borderId="0" xfId="17" applyFont="1" applyAlignment="1">
      <alignment vertical="center"/>
    </xf>
    <xf numFmtId="38" fontId="22" fillId="0" borderId="0" xfId="17" applyFont="1" applyBorder="1" applyAlignment="1">
      <alignment vertical="center"/>
    </xf>
    <xf numFmtId="38" fontId="22" fillId="0" borderId="1" xfId="17" applyFont="1" applyBorder="1" applyAlignment="1">
      <alignment horizontal="center" vertical="center"/>
    </xf>
    <xf numFmtId="38" fontId="22" fillId="0" borderId="43" xfId="17" applyFont="1" applyBorder="1" applyAlignment="1">
      <alignment horizontal="center" vertical="center"/>
    </xf>
    <xf numFmtId="38" fontId="22" fillId="0" borderId="0" xfId="17" applyFont="1" applyBorder="1" applyAlignment="1">
      <alignment horizontal="distributed" vertical="center"/>
    </xf>
    <xf numFmtId="38" fontId="22" fillId="0" borderId="85" xfId="17" applyFont="1" applyBorder="1" applyAlignment="1">
      <alignment horizontal="distributed" vertical="center"/>
    </xf>
    <xf numFmtId="38" fontId="22" fillId="0" borderId="0" xfId="17" applyFont="1" applyBorder="1" applyAlignment="1">
      <alignment horizontal="right" vertical="center"/>
    </xf>
    <xf numFmtId="38" fontId="22" fillId="0" borderId="52" xfId="17" applyFont="1" applyBorder="1" applyAlignment="1">
      <alignment horizontal="right" vertical="center"/>
    </xf>
    <xf numFmtId="38" fontId="22" fillId="0" borderId="69" xfId="17" applyFont="1" applyBorder="1" applyAlignment="1">
      <alignment horizontal="right" vertical="center"/>
    </xf>
    <xf numFmtId="38" fontId="22" fillId="0" borderId="57" xfId="17" applyFont="1" applyBorder="1" applyAlignment="1">
      <alignment horizontal="right" vertical="center"/>
    </xf>
    <xf numFmtId="38" fontId="22" fillId="0" borderId="86" xfId="17" applyFont="1" applyBorder="1" applyAlignment="1">
      <alignment horizontal="right" vertical="center"/>
    </xf>
    <xf numFmtId="38" fontId="22" fillId="0" borderId="72" xfId="17" applyFont="1" applyBorder="1" applyAlignment="1">
      <alignment horizontal="distributed" vertical="center"/>
    </xf>
    <xf numFmtId="38" fontId="22" fillId="0" borderId="17" xfId="17" applyFont="1" applyBorder="1" applyAlignment="1">
      <alignment horizontal="distributed" vertical="center"/>
    </xf>
    <xf numFmtId="38" fontId="22" fillId="0" borderId="72" xfId="17" applyFont="1" applyBorder="1" applyAlignment="1">
      <alignment horizontal="right" vertical="center"/>
    </xf>
    <xf numFmtId="38" fontId="22" fillId="0" borderId="19" xfId="17" applyFont="1" applyBorder="1" applyAlignment="1">
      <alignment horizontal="right" vertical="center"/>
    </xf>
    <xf numFmtId="38" fontId="22" fillId="0" borderId="87" xfId="17" applyFont="1" applyBorder="1" applyAlignment="1">
      <alignment horizontal="right" vertical="center"/>
    </xf>
    <xf numFmtId="38" fontId="22" fillId="0" borderId="14" xfId="17" applyFont="1" applyBorder="1" applyAlignment="1">
      <alignment horizontal="distributed" vertical="center"/>
    </xf>
    <xf numFmtId="38" fontId="22" fillId="0" borderId="15" xfId="17" applyFont="1" applyBorder="1" applyAlignment="1">
      <alignment horizontal="right" vertical="center"/>
    </xf>
    <xf numFmtId="38" fontId="22" fillId="0" borderId="46" xfId="17" applyFont="1" applyBorder="1" applyAlignment="1">
      <alignment horizontal="right" vertical="center"/>
    </xf>
    <xf numFmtId="38" fontId="22" fillId="0" borderId="11" xfId="17" applyFont="1" applyBorder="1" applyAlignment="1">
      <alignment horizontal="distributed" vertical="center"/>
    </xf>
    <xf numFmtId="38" fontId="22" fillId="0" borderId="21" xfId="17" applyFont="1" applyBorder="1" applyAlignment="1">
      <alignment horizontal="distributed" vertical="center"/>
    </xf>
    <xf numFmtId="38" fontId="22" fillId="0" borderId="11" xfId="17" applyFont="1" applyBorder="1" applyAlignment="1">
      <alignment horizontal="right" vertical="center"/>
    </xf>
    <xf numFmtId="38" fontId="22" fillId="0" borderId="23" xfId="17" applyFont="1" applyBorder="1" applyAlignment="1">
      <alignment horizontal="right" vertical="center"/>
    </xf>
    <xf numFmtId="38" fontId="22" fillId="0" borderId="45" xfId="17" applyFont="1" applyBorder="1" applyAlignment="1">
      <alignment horizontal="right" vertical="center"/>
    </xf>
    <xf numFmtId="38" fontId="22" fillId="0" borderId="0" xfId="17" applyFont="1" applyBorder="1" applyAlignment="1">
      <alignment horizontal="right"/>
    </xf>
    <xf numFmtId="38" fontId="22" fillId="0" borderId="46" xfId="17" applyFont="1" applyBorder="1" applyAlignment="1">
      <alignment horizontal="right"/>
    </xf>
    <xf numFmtId="38" fontId="22" fillId="0" borderId="46" xfId="17" applyFont="1" applyBorder="1" applyAlignment="1">
      <alignment vertical="center"/>
    </xf>
    <xf numFmtId="38" fontId="22" fillId="0" borderId="15" xfId="17" applyFont="1" applyBorder="1" applyAlignment="1">
      <alignment vertical="center"/>
    </xf>
    <xf numFmtId="38" fontId="22" fillId="0" borderId="3" xfId="17" applyFont="1" applyBorder="1" applyAlignment="1">
      <alignment horizontal="distributed" vertical="center"/>
    </xf>
    <xf numFmtId="38" fontId="22" fillId="0" borderId="47" xfId="17" applyFont="1" applyBorder="1" applyAlignment="1">
      <alignment horizontal="distributed" vertical="center"/>
    </xf>
    <xf numFmtId="38" fontId="22" fillId="0" borderId="3" xfId="17" applyFont="1" applyBorder="1" applyAlignment="1">
      <alignment horizontal="right" vertical="center"/>
    </xf>
    <xf numFmtId="38" fontId="22" fillId="0" borderId="48" xfId="17" applyFont="1" applyBorder="1" applyAlignment="1">
      <alignment horizontal="right" vertical="center"/>
    </xf>
    <xf numFmtId="38" fontId="22" fillId="0" borderId="49" xfId="17" applyFont="1" applyBorder="1" applyAlignment="1">
      <alignment horizontal="right" vertical="center"/>
    </xf>
    <xf numFmtId="38" fontId="11" fillId="0" borderId="41" xfId="17" applyFont="1" applyBorder="1" applyAlignment="1">
      <alignment horizontal="center" vertical="center"/>
    </xf>
    <xf numFmtId="38" fontId="5" fillId="0" borderId="0" xfId="17" applyFont="1" applyAlignment="1">
      <alignment vertical="center"/>
    </xf>
    <xf numFmtId="176" fontId="5" fillId="0" borderId="0" xfId="17" applyNumberFormat="1" applyFont="1" applyAlignment="1">
      <alignment vertical="center"/>
    </xf>
    <xf numFmtId="38" fontId="13" fillId="0" borderId="1" xfId="17" applyFont="1" applyBorder="1" applyAlignment="1">
      <alignment horizontal="center" vertical="center"/>
    </xf>
    <xf numFmtId="38" fontId="11" fillId="0" borderId="11" xfId="17" applyFont="1" applyBorder="1" applyAlignment="1">
      <alignment horizontal="distributed" vertical="center"/>
    </xf>
    <xf numFmtId="38" fontId="11" fillId="0" borderId="21" xfId="17" applyFont="1" applyBorder="1" applyAlignment="1">
      <alignment horizontal="distributed" vertical="center"/>
    </xf>
    <xf numFmtId="38" fontId="11" fillId="0" borderId="11" xfId="17" applyFont="1" applyBorder="1" applyAlignment="1">
      <alignment horizontal="right" vertical="center"/>
    </xf>
    <xf numFmtId="38" fontId="11" fillId="0" borderId="11" xfId="17" applyFont="1" applyBorder="1" applyAlignment="1">
      <alignment horizontal="right"/>
    </xf>
    <xf numFmtId="179" fontId="11" fillId="0" borderId="86" xfId="17" applyNumberFormat="1" applyFont="1" applyBorder="1" applyAlignment="1">
      <alignment horizontal="right" vertical="center"/>
    </xf>
    <xf numFmtId="179" fontId="11" fillId="0" borderId="88" xfId="17" applyNumberFormat="1" applyFont="1" applyBorder="1" applyAlignment="1">
      <alignment horizontal="right" vertical="center"/>
    </xf>
    <xf numFmtId="179" fontId="11" fillId="0" borderId="89" xfId="17" applyNumberFormat="1" applyFont="1" applyBorder="1" applyAlignment="1">
      <alignment horizontal="right" vertical="center"/>
    </xf>
    <xf numFmtId="223" fontId="11" fillId="0" borderId="86" xfId="17" applyNumberFormat="1" applyFont="1" applyBorder="1" applyAlignment="1">
      <alignment horizontal="right" vertical="center"/>
    </xf>
    <xf numFmtId="223" fontId="11" fillId="0" borderId="88" xfId="17" applyNumberFormat="1" applyFont="1" applyBorder="1" applyAlignment="1">
      <alignment horizontal="right" vertical="center"/>
    </xf>
    <xf numFmtId="176" fontId="11" fillId="0" borderId="89" xfId="17" applyNumberFormat="1" applyFont="1" applyBorder="1" applyAlignment="1">
      <alignment horizontal="right" vertical="center"/>
    </xf>
    <xf numFmtId="38" fontId="11" fillId="0" borderId="0" xfId="17" applyFont="1" applyBorder="1" applyAlignment="1">
      <alignment horizontal="distributed" vertical="center"/>
    </xf>
    <xf numFmtId="38" fontId="11" fillId="0" borderId="14" xfId="17" applyFont="1" applyBorder="1" applyAlignment="1">
      <alignment horizontal="distributed" vertical="center"/>
    </xf>
    <xf numFmtId="38" fontId="11" fillId="0" borderId="0" xfId="17" applyFont="1" applyBorder="1" applyAlignment="1">
      <alignment horizontal="right" vertical="center"/>
    </xf>
    <xf numFmtId="38" fontId="11" fillId="0" borderId="0" xfId="17" applyFont="1" applyBorder="1" applyAlignment="1">
      <alignment horizontal="right"/>
    </xf>
    <xf numFmtId="179" fontId="11" fillId="0" borderId="15" xfId="17" applyNumberFormat="1" applyFont="1" applyBorder="1" applyAlignment="1">
      <alignment horizontal="right" vertical="center"/>
    </xf>
    <xf numFmtId="179" fontId="11" fillId="0" borderId="0" xfId="17" applyNumberFormat="1" applyFont="1" applyBorder="1" applyAlignment="1">
      <alignment horizontal="right" vertical="center"/>
    </xf>
    <xf numFmtId="179" fontId="11" fillId="0" borderId="46" xfId="17" applyNumberFormat="1" applyFont="1" applyBorder="1" applyAlignment="1">
      <alignment horizontal="right" vertical="center"/>
    </xf>
    <xf numFmtId="223" fontId="11" fillId="0" borderId="15" xfId="17" applyNumberFormat="1" applyFont="1" applyBorder="1" applyAlignment="1">
      <alignment horizontal="right" vertical="center"/>
    </xf>
    <xf numFmtId="223" fontId="11" fillId="0" borderId="0" xfId="17" applyNumberFormat="1" applyFont="1" applyBorder="1" applyAlignment="1">
      <alignment horizontal="right" vertical="center"/>
    </xf>
    <xf numFmtId="176" fontId="11" fillId="0" borderId="46" xfId="17" applyNumberFormat="1" applyFont="1" applyBorder="1" applyAlignment="1">
      <alignment horizontal="right" vertical="center"/>
    </xf>
    <xf numFmtId="38" fontId="11" fillId="0" borderId="72" xfId="17" applyFont="1" applyBorder="1" applyAlignment="1">
      <alignment horizontal="distributed" vertical="center"/>
    </xf>
    <xf numFmtId="38" fontId="11" fillId="0" borderId="17" xfId="17" applyFont="1" applyBorder="1" applyAlignment="1">
      <alignment horizontal="distributed" vertical="center"/>
    </xf>
    <xf numFmtId="38" fontId="11" fillId="0" borderId="72" xfId="17" applyFont="1" applyBorder="1" applyAlignment="1">
      <alignment horizontal="right" vertical="center"/>
    </xf>
    <xf numFmtId="38" fontId="11" fillId="0" borderId="72" xfId="17" applyFont="1" applyBorder="1" applyAlignment="1">
      <alignment horizontal="right"/>
    </xf>
    <xf numFmtId="179" fontId="11" fillId="0" borderId="19" xfId="17" applyNumberFormat="1" applyFont="1" applyBorder="1" applyAlignment="1">
      <alignment horizontal="right" vertical="center"/>
    </xf>
    <xf numFmtId="179" fontId="11" fillId="0" borderId="72" xfId="17" applyNumberFormat="1" applyFont="1" applyBorder="1" applyAlignment="1">
      <alignment horizontal="right" vertical="center"/>
    </xf>
    <xf numFmtId="179" fontId="11" fillId="0" borderId="87" xfId="17" applyNumberFormat="1" applyFont="1" applyBorder="1" applyAlignment="1">
      <alignment horizontal="right" vertical="center"/>
    </xf>
    <xf numFmtId="223" fontId="11" fillId="0" borderId="19" xfId="17" applyNumberFormat="1" applyFont="1" applyBorder="1" applyAlignment="1">
      <alignment horizontal="right" vertical="center"/>
    </xf>
    <xf numFmtId="223" fontId="11" fillId="0" borderId="72" xfId="17" applyNumberFormat="1" applyFont="1" applyBorder="1" applyAlignment="1">
      <alignment horizontal="right" vertical="center"/>
    </xf>
    <xf numFmtId="176" fontId="11" fillId="0" borderId="87" xfId="17" applyNumberFormat="1" applyFont="1" applyBorder="1" applyAlignment="1">
      <alignment horizontal="right" vertical="center"/>
    </xf>
    <xf numFmtId="179" fontId="11" fillId="0" borderId="23" xfId="17" applyNumberFormat="1" applyFont="1" applyBorder="1" applyAlignment="1">
      <alignment horizontal="right" vertical="center"/>
    </xf>
    <xf numFmtId="179" fontId="11" fillId="0" borderId="11" xfId="17" applyNumberFormat="1" applyFont="1" applyBorder="1" applyAlignment="1">
      <alignment horizontal="right" vertical="center"/>
    </xf>
    <xf numFmtId="179" fontId="11" fillId="0" borderId="45" xfId="17" applyNumberFormat="1" applyFont="1" applyBorder="1" applyAlignment="1">
      <alignment horizontal="right" vertical="center"/>
    </xf>
    <xf numFmtId="223" fontId="11" fillId="0" borderId="23" xfId="17" applyNumberFormat="1" applyFont="1" applyBorder="1" applyAlignment="1">
      <alignment horizontal="right" vertical="center"/>
    </xf>
    <xf numFmtId="223" fontId="11" fillId="0" borderId="11" xfId="17" applyNumberFormat="1" applyFont="1" applyBorder="1" applyAlignment="1">
      <alignment horizontal="right" vertical="center"/>
    </xf>
    <xf numFmtId="176" fontId="11" fillId="0" borderId="45" xfId="17" applyNumberFormat="1" applyFont="1" applyBorder="1" applyAlignment="1">
      <alignment horizontal="right" vertical="center"/>
    </xf>
    <xf numFmtId="38" fontId="11" fillId="0" borderId="3" xfId="17" applyFont="1" applyBorder="1" applyAlignment="1">
      <alignment horizontal="distributed" vertical="center"/>
    </xf>
    <xf numFmtId="38" fontId="11" fillId="0" borderId="47" xfId="17" applyFont="1" applyBorder="1" applyAlignment="1">
      <alignment horizontal="distributed" vertical="center"/>
    </xf>
    <xf numFmtId="38" fontId="11" fillId="0" borderId="3" xfId="17" applyFont="1" applyBorder="1" applyAlignment="1">
      <alignment horizontal="right" vertical="center"/>
    </xf>
    <xf numFmtId="179" fontId="11" fillId="0" borderId="48" xfId="17" applyNumberFormat="1" applyFont="1" applyBorder="1" applyAlignment="1">
      <alignment horizontal="right" vertical="center"/>
    </xf>
    <xf numFmtId="179" fontId="11" fillId="0" borderId="3" xfId="17" applyNumberFormat="1" applyFont="1" applyBorder="1" applyAlignment="1">
      <alignment horizontal="right" vertical="center"/>
    </xf>
    <xf numFmtId="179" fontId="11" fillId="0" borderId="49" xfId="17" applyNumberFormat="1" applyFont="1" applyBorder="1" applyAlignment="1">
      <alignment horizontal="right" vertical="center"/>
    </xf>
    <xf numFmtId="223" fontId="11" fillId="0" borderId="48" xfId="17" applyNumberFormat="1" applyFont="1" applyBorder="1" applyAlignment="1">
      <alignment horizontal="right" vertical="center"/>
    </xf>
    <xf numFmtId="223" fontId="11" fillId="0" borderId="3" xfId="17" applyNumberFormat="1" applyFont="1" applyBorder="1" applyAlignment="1">
      <alignment horizontal="right" vertical="center"/>
    </xf>
    <xf numFmtId="176" fontId="11" fillId="0" borderId="49" xfId="17" applyNumberFormat="1" applyFont="1" applyBorder="1" applyAlignment="1">
      <alignment horizontal="right" vertical="center"/>
    </xf>
    <xf numFmtId="0" fontId="4" fillId="0" borderId="0" xfId="21" applyFont="1" applyAlignment="1">
      <alignment vertical="center"/>
      <protection/>
    </xf>
    <xf numFmtId="179" fontId="4" fillId="0" borderId="0" xfId="21" applyNumberFormat="1" applyFont="1" applyAlignment="1">
      <alignment vertical="center"/>
      <protection/>
    </xf>
    <xf numFmtId="0" fontId="11" fillId="0" borderId="53" xfId="21" applyFont="1" applyBorder="1" applyAlignment="1">
      <alignment vertical="center" wrapText="1"/>
      <protection/>
    </xf>
    <xf numFmtId="0" fontId="11" fillId="0" borderId="61" xfId="21" applyFont="1" applyBorder="1" applyAlignment="1">
      <alignment vertical="center" wrapText="1"/>
      <protection/>
    </xf>
    <xf numFmtId="0" fontId="5" fillId="0" borderId="0" xfId="21" applyFont="1" applyAlignment="1">
      <alignment horizontal="center" vertical="center"/>
      <protection/>
    </xf>
    <xf numFmtId="0" fontId="11" fillId="0" borderId="90" xfId="21" applyFont="1" applyBorder="1" applyAlignment="1">
      <alignment horizontal="center" vertical="center" wrapText="1"/>
      <protection/>
    </xf>
    <xf numFmtId="0" fontId="22" fillId="0" borderId="0" xfId="21" applyFont="1" applyBorder="1" applyAlignment="1">
      <alignment horizontal="distributed"/>
      <protection/>
    </xf>
    <xf numFmtId="0" fontId="11" fillId="0" borderId="14" xfId="21" applyFont="1" applyBorder="1" applyAlignment="1">
      <alignment horizontal="distributed"/>
      <protection/>
    </xf>
    <xf numFmtId="38" fontId="11" fillId="0" borderId="50" xfId="17" applyFont="1" applyBorder="1" applyAlignment="1">
      <alignment vertical="center"/>
    </xf>
    <xf numFmtId="38" fontId="11" fillId="0" borderId="52" xfId="17" applyFont="1" applyBorder="1" applyAlignment="1">
      <alignment vertical="center"/>
    </xf>
    <xf numFmtId="38" fontId="11" fillId="0" borderId="69" xfId="17" applyFont="1" applyBorder="1" applyAlignment="1">
      <alignment vertical="center"/>
    </xf>
    <xf numFmtId="38" fontId="11" fillId="0" borderId="57" xfId="17" applyFont="1" applyBorder="1" applyAlignment="1">
      <alignment vertical="center"/>
    </xf>
    <xf numFmtId="38" fontId="11" fillId="0" borderId="51" xfId="17" applyFont="1" applyBorder="1" applyAlignment="1">
      <alignment horizontal="right" vertical="center"/>
    </xf>
    <xf numFmtId="38" fontId="11" fillId="0" borderId="51" xfId="17" applyFont="1" applyBorder="1" applyAlignment="1">
      <alignment vertical="center"/>
    </xf>
    <xf numFmtId="0" fontId="5" fillId="0" borderId="0" xfId="21" applyFont="1" applyAlignment="1">
      <alignment/>
      <protection/>
    </xf>
    <xf numFmtId="0" fontId="22" fillId="0" borderId="72" xfId="21" applyFont="1" applyBorder="1" applyAlignment="1">
      <alignment horizontal="distributed" vertical="center"/>
      <protection/>
    </xf>
    <xf numFmtId="0" fontId="11" fillId="0" borderId="17" xfId="21" applyFont="1" applyBorder="1" applyAlignment="1">
      <alignment horizontal="distributed" vertical="center"/>
      <protection/>
    </xf>
    <xf numFmtId="38" fontId="11" fillId="0" borderId="54" xfId="17" applyFont="1" applyBorder="1" applyAlignment="1">
      <alignment vertical="center"/>
    </xf>
    <xf numFmtId="38" fontId="11" fillId="0" borderId="19" xfId="17" applyFont="1" applyBorder="1" applyAlignment="1">
      <alignment vertical="center"/>
    </xf>
    <xf numFmtId="38" fontId="11" fillId="0" borderId="72" xfId="17" applyFont="1" applyBorder="1" applyAlignment="1">
      <alignment vertical="center"/>
    </xf>
    <xf numFmtId="38" fontId="11" fillId="0" borderId="87" xfId="17" applyFont="1" applyBorder="1" applyAlignment="1">
      <alignment vertical="center"/>
    </xf>
    <xf numFmtId="38" fontId="11" fillId="0" borderId="18" xfId="17" applyFont="1" applyBorder="1" applyAlignment="1">
      <alignment horizontal="right" vertical="center"/>
    </xf>
    <xf numFmtId="38" fontId="11" fillId="0" borderId="18" xfId="17" applyFont="1" applyBorder="1" applyAlignment="1">
      <alignment vertical="center"/>
    </xf>
    <xf numFmtId="0" fontId="5" fillId="0" borderId="0" xfId="21" applyFont="1" applyAlignment="1">
      <alignment vertical="center"/>
      <protection/>
    </xf>
    <xf numFmtId="0" fontId="22" fillId="0" borderId="0" xfId="21" applyFont="1" applyBorder="1" applyAlignment="1">
      <alignment horizontal="distributed" vertical="center"/>
      <protection/>
    </xf>
    <xf numFmtId="0" fontId="11" fillId="0" borderId="14" xfId="21" applyFont="1" applyBorder="1" applyAlignment="1">
      <alignment horizontal="distributed" vertical="center"/>
      <protection/>
    </xf>
    <xf numFmtId="38" fontId="11" fillId="0" borderId="38" xfId="17" applyFont="1" applyBorder="1" applyAlignment="1">
      <alignment vertical="center"/>
    </xf>
    <xf numFmtId="38" fontId="11" fillId="0" borderId="15" xfId="17" applyFont="1" applyBorder="1" applyAlignment="1">
      <alignment vertical="center"/>
    </xf>
    <xf numFmtId="38" fontId="11" fillId="0" borderId="0" xfId="17" applyFont="1" applyBorder="1" applyAlignment="1">
      <alignment vertical="center"/>
    </xf>
    <xf numFmtId="38" fontId="11" fillId="0" borderId="46" xfId="17" applyFont="1" applyBorder="1" applyAlignment="1">
      <alignment vertical="center"/>
    </xf>
    <xf numFmtId="38" fontId="11" fillId="0" borderId="2" xfId="17" applyFont="1" applyBorder="1" applyAlignment="1">
      <alignment horizontal="right" vertical="center"/>
    </xf>
    <xf numFmtId="38" fontId="11" fillId="0" borderId="2" xfId="17" applyFont="1" applyBorder="1" applyAlignment="1">
      <alignment vertical="center"/>
    </xf>
    <xf numFmtId="0" fontId="22" fillId="0" borderId="11" xfId="21" applyFont="1" applyBorder="1" applyAlignment="1">
      <alignment horizontal="distributed" vertical="center"/>
      <protection/>
    </xf>
    <xf numFmtId="0" fontId="11" fillId="0" borderId="21" xfId="21" applyFont="1" applyBorder="1" applyAlignment="1">
      <alignment horizontal="distributed" vertical="center"/>
      <protection/>
    </xf>
    <xf numFmtId="38" fontId="11" fillId="0" borderId="55" xfId="17" applyFont="1" applyBorder="1" applyAlignment="1">
      <alignment vertical="center"/>
    </xf>
    <xf numFmtId="38" fontId="11" fillId="0" borderId="23" xfId="17" applyFont="1" applyBorder="1" applyAlignment="1">
      <alignment vertical="center"/>
    </xf>
    <xf numFmtId="38" fontId="11" fillId="0" borderId="11" xfId="17" applyFont="1" applyBorder="1" applyAlignment="1">
      <alignment vertical="center"/>
    </xf>
    <xf numFmtId="38" fontId="11" fillId="0" borderId="45" xfId="17" applyFont="1" applyBorder="1" applyAlignment="1">
      <alignment horizontal="right" vertical="center"/>
    </xf>
    <xf numFmtId="38" fontId="11" fillId="0" borderId="22" xfId="17" applyFont="1" applyBorder="1" applyAlignment="1">
      <alignment horizontal="right" vertical="center"/>
    </xf>
    <xf numFmtId="38" fontId="11" fillId="0" borderId="22" xfId="17" applyFont="1" applyBorder="1" applyAlignment="1">
      <alignment vertical="center"/>
    </xf>
    <xf numFmtId="38" fontId="11" fillId="0" borderId="23" xfId="17" applyFont="1" applyBorder="1" applyAlignment="1">
      <alignment horizontal="right" vertical="center"/>
    </xf>
    <xf numFmtId="38" fontId="11" fillId="0" borderId="45" xfId="17" applyFont="1" applyBorder="1" applyAlignment="1">
      <alignment vertical="center"/>
    </xf>
    <xf numFmtId="0" fontId="22" fillId="0" borderId="3" xfId="21" applyFont="1" applyBorder="1" applyAlignment="1">
      <alignment horizontal="distributed" vertical="center"/>
      <protection/>
    </xf>
    <xf numFmtId="0" fontId="11" fillId="0" borderId="47" xfId="21" applyFont="1" applyBorder="1" applyAlignment="1">
      <alignment horizontal="distributed" vertical="center"/>
      <protection/>
    </xf>
    <xf numFmtId="38" fontId="11" fillId="0" borderId="39" xfId="17" applyFont="1" applyBorder="1" applyAlignment="1">
      <alignment horizontal="right" vertical="center"/>
    </xf>
    <xf numFmtId="38" fontId="11" fillId="0" borderId="48" xfId="17" applyFont="1" applyBorder="1" applyAlignment="1">
      <alignment horizontal="right" vertical="center"/>
    </xf>
    <xf numFmtId="38" fontId="11" fillId="0" borderId="49" xfId="17" applyFont="1" applyBorder="1" applyAlignment="1">
      <alignment horizontal="right" vertical="center"/>
    </xf>
    <xf numFmtId="38" fontId="11" fillId="0" borderId="4" xfId="17" applyFont="1" applyBorder="1" applyAlignment="1">
      <alignment horizontal="right" vertical="center"/>
    </xf>
    <xf numFmtId="179" fontId="5" fillId="0" borderId="0" xfId="21" applyNumberFormat="1" applyFont="1" applyAlignment="1">
      <alignment vertical="center"/>
      <protection/>
    </xf>
    <xf numFmtId="38" fontId="5" fillId="0" borderId="0" xfId="21" applyNumberFormat="1" applyFont="1" applyAlignment="1">
      <alignment vertical="center"/>
      <protection/>
    </xf>
    <xf numFmtId="38" fontId="11" fillId="0" borderId="0" xfId="17" applyFont="1" applyAlignment="1">
      <alignment vertical="center"/>
    </xf>
    <xf numFmtId="38" fontId="13" fillId="0" borderId="0" xfId="17" applyFont="1" applyBorder="1" applyAlignment="1">
      <alignment horizontal="distributed" vertical="center"/>
    </xf>
    <xf numFmtId="38" fontId="13" fillId="0" borderId="85" xfId="17" applyFont="1" applyBorder="1" applyAlignment="1">
      <alignment horizontal="distributed" vertical="center"/>
    </xf>
    <xf numFmtId="38" fontId="13" fillId="0" borderId="72" xfId="17" applyFont="1" applyBorder="1" applyAlignment="1">
      <alignment horizontal="distributed" vertical="center"/>
    </xf>
    <xf numFmtId="38" fontId="13" fillId="0" borderId="17" xfId="17" applyFont="1" applyBorder="1" applyAlignment="1">
      <alignment horizontal="distributed" vertical="center"/>
    </xf>
    <xf numFmtId="38" fontId="13" fillId="0" borderId="14" xfId="17" applyFont="1" applyBorder="1" applyAlignment="1">
      <alignment horizontal="distributed" vertical="center"/>
    </xf>
    <xf numFmtId="38" fontId="13" fillId="0" borderId="11" xfId="17" applyFont="1" applyBorder="1" applyAlignment="1">
      <alignment horizontal="distributed" vertical="center"/>
    </xf>
    <xf numFmtId="38" fontId="13" fillId="0" borderId="21" xfId="17" applyFont="1" applyBorder="1" applyAlignment="1">
      <alignment horizontal="distributed" vertical="center"/>
    </xf>
    <xf numFmtId="38" fontId="13" fillId="0" borderId="3" xfId="17" applyFont="1" applyBorder="1" applyAlignment="1">
      <alignment horizontal="distributed" vertical="center"/>
    </xf>
    <xf numFmtId="38" fontId="13" fillId="0" borderId="47" xfId="17" applyFont="1" applyBorder="1" applyAlignment="1">
      <alignment horizontal="distributed" vertical="center"/>
    </xf>
    <xf numFmtId="38" fontId="11" fillId="0" borderId="0" xfId="17" applyFont="1" applyAlignment="1">
      <alignment horizontal="distributed" vertical="center"/>
    </xf>
    <xf numFmtId="40" fontId="11" fillId="0" borderId="0" xfId="17" applyNumberFormat="1" applyFont="1" applyAlignment="1">
      <alignment vertical="center"/>
    </xf>
    <xf numFmtId="0" fontId="5" fillId="0" borderId="48" xfId="21" applyFont="1" applyBorder="1" applyAlignment="1">
      <alignment vertical="center"/>
      <protection/>
    </xf>
    <xf numFmtId="0" fontId="5" fillId="0" borderId="3" xfId="21" applyFont="1" applyBorder="1" applyAlignment="1">
      <alignment vertical="center"/>
      <protection/>
    </xf>
    <xf numFmtId="0" fontId="5" fillId="0" borderId="49" xfId="21" applyFont="1" applyBorder="1" applyAlignment="1">
      <alignment vertical="center"/>
      <protection/>
    </xf>
    <xf numFmtId="0" fontId="4" fillId="0" borderId="0" xfId="26" applyFont="1" applyAlignment="1">
      <alignment vertical="center"/>
      <protection/>
    </xf>
    <xf numFmtId="178" fontId="4" fillId="0" borderId="0" xfId="26" applyNumberFormat="1" applyFont="1" applyAlignment="1">
      <alignment vertical="center"/>
      <protection/>
    </xf>
    <xf numFmtId="38" fontId="13" fillId="0" borderId="9" xfId="17" applyFont="1" applyBorder="1" applyAlignment="1">
      <alignment horizontal="center" vertical="center" wrapText="1"/>
    </xf>
    <xf numFmtId="38" fontId="13" fillId="0" borderId="53" xfId="17" applyFont="1" applyBorder="1" applyAlignment="1">
      <alignment horizontal="center" vertical="center" wrapText="1"/>
    </xf>
    <xf numFmtId="38" fontId="13" fillId="0" borderId="40" xfId="17" applyFont="1" applyBorder="1" applyAlignment="1">
      <alignment horizontal="center" vertical="center" wrapText="1"/>
    </xf>
    <xf numFmtId="38" fontId="13" fillId="0" borderId="43" xfId="17" applyFont="1" applyBorder="1" applyAlignment="1">
      <alignment horizontal="center" vertical="center" wrapText="1"/>
    </xf>
    <xf numFmtId="38" fontId="13" fillId="0" borderId="91" xfId="17" applyFont="1" applyBorder="1" applyAlignment="1">
      <alignment horizontal="center" vertical="center" wrapText="1"/>
    </xf>
    <xf numFmtId="38" fontId="13" fillId="0" borderId="41" xfId="17" applyFont="1" applyBorder="1" applyAlignment="1">
      <alignment horizontal="center" vertical="center" wrapText="1"/>
    </xf>
    <xf numFmtId="38" fontId="4" fillId="0" borderId="0" xfId="17" applyFont="1" applyAlignment="1">
      <alignment horizontal="left" vertical="center"/>
    </xf>
    <xf numFmtId="38" fontId="11" fillId="0" borderId="0" xfId="17" applyFont="1" applyAlignment="1">
      <alignment vertical="center" wrapText="1"/>
    </xf>
    <xf numFmtId="38" fontId="11" fillId="0" borderId="0" xfId="17" applyFont="1" applyAlignment="1">
      <alignment horizontal="distributed" vertical="center" wrapText="1"/>
    </xf>
    <xf numFmtId="38" fontId="13" fillId="0" borderId="0" xfId="17" applyFont="1" applyAlignment="1">
      <alignment vertical="center" wrapText="1"/>
    </xf>
    <xf numFmtId="38" fontId="13" fillId="0" borderId="0" xfId="17" applyFont="1" applyAlignment="1">
      <alignment horizontal="center" vertical="center" wrapText="1"/>
    </xf>
    <xf numFmtId="38" fontId="13" fillId="0" borderId="0" xfId="17" applyFont="1" applyBorder="1" applyAlignment="1">
      <alignment horizontal="distributed" vertical="center" wrapText="1"/>
    </xf>
    <xf numFmtId="38" fontId="13" fillId="0" borderId="14" xfId="17" applyFont="1" applyBorder="1" applyAlignment="1">
      <alignment horizontal="distributed" vertical="center" wrapText="1"/>
    </xf>
    <xf numFmtId="38" fontId="11" fillId="0" borderId="0" xfId="17" applyFont="1" applyBorder="1" applyAlignment="1">
      <alignment horizontal="right" vertical="center" wrapText="1"/>
    </xf>
    <xf numFmtId="38" fontId="11" fillId="0" borderId="52" xfId="17" applyFont="1" applyBorder="1" applyAlignment="1">
      <alignment horizontal="right" vertical="center" wrapText="1"/>
    </xf>
    <xf numFmtId="38" fontId="11" fillId="0" borderId="57" xfId="17" applyFont="1" applyBorder="1" applyAlignment="1">
      <alignment horizontal="right" vertical="center" wrapText="1"/>
    </xf>
    <xf numFmtId="38" fontId="11" fillId="0" borderId="69" xfId="17" applyFont="1" applyBorder="1" applyAlignment="1">
      <alignment horizontal="right" vertical="center" wrapText="1"/>
    </xf>
    <xf numFmtId="38" fontId="13" fillId="0" borderId="72" xfId="17" applyFont="1" applyBorder="1" applyAlignment="1">
      <alignment horizontal="distributed" vertical="center" wrapText="1"/>
    </xf>
    <xf numFmtId="38" fontId="13" fillId="0" borderId="17" xfId="17" applyFont="1" applyBorder="1" applyAlignment="1">
      <alignment horizontal="distributed" vertical="center" wrapText="1"/>
    </xf>
    <xf numFmtId="38" fontId="11" fillId="0" borderId="19" xfId="17" applyFont="1" applyBorder="1" applyAlignment="1">
      <alignment horizontal="right"/>
    </xf>
    <xf numFmtId="38" fontId="11" fillId="0" borderId="87" xfId="17" applyFont="1" applyBorder="1" applyAlignment="1">
      <alignment horizontal="right"/>
    </xf>
    <xf numFmtId="38" fontId="11" fillId="0" borderId="15" xfId="17" applyFont="1" applyBorder="1" applyAlignment="1">
      <alignment horizontal="right"/>
    </xf>
    <xf numFmtId="38" fontId="11" fillId="0" borderId="46" xfId="17" applyFont="1" applyBorder="1" applyAlignment="1">
      <alignment horizontal="right"/>
    </xf>
    <xf numFmtId="38" fontId="13" fillId="0" borderId="11" xfId="17" applyFont="1" applyBorder="1" applyAlignment="1">
      <alignment horizontal="distributed" vertical="center" wrapText="1"/>
    </xf>
    <xf numFmtId="38" fontId="13" fillId="0" borderId="21" xfId="17" applyFont="1" applyBorder="1" applyAlignment="1">
      <alignment horizontal="distributed" vertical="center" wrapText="1"/>
    </xf>
    <xf numFmtId="38" fontId="11" fillId="0" borderId="23" xfId="17" applyFont="1" applyBorder="1" applyAlignment="1">
      <alignment horizontal="right"/>
    </xf>
    <xf numFmtId="38" fontId="11" fillId="0" borderId="45" xfId="17" applyFont="1" applyBorder="1" applyAlignment="1">
      <alignment horizontal="right"/>
    </xf>
    <xf numFmtId="38" fontId="11" fillId="0" borderId="72" xfId="17" applyFont="1" applyFill="1" applyBorder="1" applyAlignment="1">
      <alignment horizontal="right"/>
    </xf>
    <xf numFmtId="38" fontId="11" fillId="0" borderId="19" xfId="17" applyFont="1" applyFill="1" applyBorder="1" applyAlignment="1">
      <alignment horizontal="right"/>
    </xf>
    <xf numFmtId="38" fontId="11" fillId="0" borderId="87" xfId="17" applyFont="1" applyFill="1" applyBorder="1" applyAlignment="1">
      <alignment horizontal="right"/>
    </xf>
    <xf numFmtId="38" fontId="13" fillId="0" borderId="3" xfId="17" applyFont="1" applyBorder="1" applyAlignment="1">
      <alignment horizontal="distributed" vertical="center" wrapText="1"/>
    </xf>
    <xf numFmtId="38" fontId="13" fillId="0" borderId="47" xfId="17" applyFont="1" applyBorder="1" applyAlignment="1">
      <alignment horizontal="distributed" vertical="center" wrapText="1"/>
    </xf>
    <xf numFmtId="38" fontId="11" fillId="0" borderId="3" xfId="17" applyFont="1" applyBorder="1" applyAlignment="1">
      <alignment horizontal="right"/>
    </xf>
    <xf numFmtId="38" fontId="11" fillId="0" borderId="48" xfId="17" applyFont="1" applyBorder="1" applyAlignment="1">
      <alignment horizontal="right"/>
    </xf>
    <xf numFmtId="38" fontId="11" fillId="0" borderId="49" xfId="17" applyFont="1" applyBorder="1" applyAlignment="1">
      <alignment horizontal="right"/>
    </xf>
    <xf numFmtId="38" fontId="11" fillId="0" borderId="39" xfId="17" applyFont="1" applyBorder="1" applyAlignment="1">
      <alignment vertical="center" wrapText="1"/>
    </xf>
    <xf numFmtId="38" fontId="13" fillId="0" borderId="65" xfId="17" applyFont="1" applyBorder="1" applyAlignment="1">
      <alignment horizontal="center" vertical="center" wrapText="1"/>
    </xf>
    <xf numFmtId="38" fontId="13" fillId="0" borderId="66" xfId="17" applyFont="1" applyBorder="1" applyAlignment="1">
      <alignment horizontal="center" vertical="center" wrapText="1"/>
    </xf>
    <xf numFmtId="38" fontId="11" fillId="0" borderId="72" xfId="17" applyFont="1" applyBorder="1" applyAlignment="1">
      <alignment horizontal="right" vertical="center" wrapText="1"/>
    </xf>
    <xf numFmtId="38" fontId="11" fillId="0" borderId="19" xfId="17" applyFont="1" applyBorder="1" applyAlignment="1">
      <alignment horizontal="right" vertical="center" wrapText="1"/>
    </xf>
    <xf numFmtId="38" fontId="11" fillId="0" borderId="15" xfId="17" applyFont="1" applyBorder="1" applyAlignment="1">
      <alignment horizontal="right" vertical="center" wrapText="1"/>
    </xf>
    <xf numFmtId="38" fontId="11" fillId="0" borderId="11" xfId="17" applyFont="1" applyBorder="1" applyAlignment="1">
      <alignment horizontal="right" vertical="center" wrapText="1"/>
    </xf>
    <xf numFmtId="38" fontId="11" fillId="0" borderId="23" xfId="17" applyFont="1" applyBorder="1" applyAlignment="1">
      <alignment horizontal="right" vertical="center" wrapText="1"/>
    </xf>
    <xf numFmtId="38" fontId="11" fillId="0" borderId="72" xfId="17" applyFont="1" applyFill="1" applyBorder="1" applyAlignment="1">
      <alignment horizontal="right" vertical="center" wrapText="1"/>
    </xf>
    <xf numFmtId="38" fontId="11" fillId="0" borderId="19" xfId="17" applyFont="1" applyFill="1" applyBorder="1" applyAlignment="1">
      <alignment horizontal="right" vertical="center" wrapText="1"/>
    </xf>
    <xf numFmtId="38" fontId="11" fillId="0" borderId="0" xfId="17" applyFont="1" applyBorder="1" applyAlignment="1">
      <alignment vertical="center" wrapText="1"/>
    </xf>
    <xf numFmtId="38" fontId="11" fillId="0" borderId="15" xfId="17" applyFont="1" applyBorder="1" applyAlignment="1">
      <alignment vertical="center" wrapText="1"/>
    </xf>
    <xf numFmtId="38" fontId="11" fillId="0" borderId="3" xfId="17" applyFont="1" applyBorder="1" applyAlignment="1">
      <alignment horizontal="right" vertical="center" wrapText="1"/>
    </xf>
    <xf numFmtId="38" fontId="11" fillId="0" borderId="48" xfId="17" applyFont="1" applyBorder="1" applyAlignment="1">
      <alignment horizontal="right" vertical="center" wrapText="1"/>
    </xf>
    <xf numFmtId="38" fontId="11" fillId="0" borderId="0" xfId="17" applyFont="1" applyAlignment="1">
      <alignment/>
    </xf>
    <xf numFmtId="38" fontId="13" fillId="0" borderId="0" xfId="17" applyFont="1" applyAlignment="1">
      <alignment/>
    </xf>
    <xf numFmtId="38" fontId="11" fillId="0" borderId="50" xfId="17" applyFont="1" applyBorder="1" applyAlignment="1">
      <alignment horizontal="right" vertical="center" wrapText="1"/>
    </xf>
    <xf numFmtId="38" fontId="11" fillId="0" borderId="69" xfId="17" applyFont="1" applyBorder="1" applyAlignment="1">
      <alignment vertical="center" wrapText="1"/>
    </xf>
    <xf numFmtId="38" fontId="11" fillId="0" borderId="69" xfId="17" applyFont="1" applyBorder="1" applyAlignment="1">
      <alignment horizontal="right"/>
    </xf>
    <xf numFmtId="38" fontId="11" fillId="0" borderId="69" xfId="17" applyFont="1" applyBorder="1" applyAlignment="1">
      <alignment/>
    </xf>
    <xf numFmtId="38" fontId="11" fillId="0" borderId="54" xfId="17" applyFont="1" applyBorder="1" applyAlignment="1">
      <alignment horizontal="right"/>
    </xf>
    <xf numFmtId="38" fontId="11" fillId="0" borderId="38" xfId="17" applyFont="1" applyBorder="1" applyAlignment="1">
      <alignment horizontal="right"/>
    </xf>
    <xf numFmtId="38" fontId="11" fillId="0" borderId="55" xfId="17" applyFont="1" applyBorder="1" applyAlignment="1">
      <alignment horizontal="right"/>
    </xf>
    <xf numFmtId="38" fontId="11" fillId="0" borderId="54" xfId="17" applyFont="1" applyFill="1" applyBorder="1" applyAlignment="1">
      <alignment horizontal="right"/>
    </xf>
    <xf numFmtId="38" fontId="11" fillId="0" borderId="0" xfId="17" applyFont="1" applyBorder="1" applyAlignment="1">
      <alignment/>
    </xf>
    <xf numFmtId="38" fontId="11" fillId="0" borderId="39" xfId="17" applyFont="1" applyBorder="1" applyAlignment="1">
      <alignment horizontal="right"/>
    </xf>
    <xf numFmtId="38" fontId="13" fillId="0" borderId="0" xfId="17" applyFont="1" applyBorder="1" applyAlignment="1">
      <alignment/>
    </xf>
    <xf numFmtId="38" fontId="16" fillId="0" borderId="9" xfId="17" applyFont="1" applyBorder="1" applyAlignment="1">
      <alignment horizontal="center" vertical="center" wrapText="1"/>
    </xf>
    <xf numFmtId="38" fontId="16" fillId="0" borderId="10" xfId="17"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wrapText="1"/>
    </xf>
    <xf numFmtId="0" fontId="5" fillId="0" borderId="94" xfId="0" applyFont="1" applyBorder="1" applyAlignment="1">
      <alignment/>
    </xf>
    <xf numFmtId="0" fontId="5" fillId="0" borderId="95" xfId="0" applyFont="1" applyBorder="1" applyAlignment="1">
      <alignment/>
    </xf>
    <xf numFmtId="0" fontId="5" fillId="0" borderId="96" xfId="0" applyFont="1" applyBorder="1" applyAlignment="1">
      <alignment/>
    </xf>
    <xf numFmtId="0" fontId="5" fillId="0" borderId="0" xfId="0" applyFont="1" applyBorder="1" applyAlignment="1">
      <alignment horizontal="distributed" vertical="center"/>
    </xf>
    <xf numFmtId="0" fontId="5" fillId="0" borderId="2" xfId="0" applyFont="1" applyBorder="1" applyAlignment="1">
      <alignment vertical="center"/>
    </xf>
    <xf numFmtId="0" fontId="5" fillId="0" borderId="15" xfId="0" applyFont="1" applyBorder="1" applyAlignment="1">
      <alignment vertical="center"/>
    </xf>
    <xf numFmtId="0" fontId="5" fillId="0" borderId="3" xfId="0" applyFont="1" applyBorder="1" applyAlignment="1">
      <alignment/>
    </xf>
    <xf numFmtId="218" fontId="5" fillId="0" borderId="2" xfId="0" applyNumberFormat="1" applyFont="1" applyBorder="1" applyAlignment="1">
      <alignment vertical="center"/>
    </xf>
    <xf numFmtId="218" fontId="5" fillId="0" borderId="15" xfId="0" applyNumberFormat="1" applyFont="1" applyBorder="1" applyAlignment="1">
      <alignment vertical="center"/>
    </xf>
    <xf numFmtId="177" fontId="4" fillId="0" borderId="0" xfId="17" applyNumberFormat="1" applyFont="1" applyAlignment="1">
      <alignment/>
    </xf>
    <xf numFmtId="38" fontId="5" fillId="0" borderId="89" xfId="17" applyFont="1" applyBorder="1" applyAlignment="1">
      <alignment horizontal="right" vertical="center"/>
    </xf>
    <xf numFmtId="38" fontId="5" fillId="0" borderId="87" xfId="17" applyFont="1" applyBorder="1" applyAlignment="1">
      <alignment horizontal="right" vertical="center"/>
    </xf>
    <xf numFmtId="182" fontId="7" fillId="0" borderId="89" xfId="22" applyNumberFormat="1" applyFont="1" applyFill="1" applyBorder="1" applyAlignment="1" quotePrefix="1">
      <alignment horizontal="right"/>
      <protection/>
    </xf>
    <xf numFmtId="38" fontId="5" fillId="0" borderId="46" xfId="17" applyFont="1" applyBorder="1" applyAlignment="1">
      <alignment horizontal="right"/>
    </xf>
    <xf numFmtId="182" fontId="7" fillId="0" borderId="46" xfId="22" applyNumberFormat="1" applyFont="1" applyFill="1" applyBorder="1" applyAlignment="1" quotePrefix="1">
      <alignment horizontal="right"/>
      <protection/>
    </xf>
    <xf numFmtId="38" fontId="5" fillId="0" borderId="49" xfId="17" applyFont="1" applyBorder="1" applyAlignment="1">
      <alignment horizontal="right"/>
    </xf>
    <xf numFmtId="206" fontId="4" fillId="0" borderId="0" xfId="0" applyNumberFormat="1" applyFont="1" applyAlignment="1">
      <alignment/>
    </xf>
    <xf numFmtId="206" fontId="8" fillId="0" borderId="0" xfId="17" applyNumberFormat="1" applyFont="1" applyBorder="1" applyAlignment="1">
      <alignment vertical="center"/>
    </xf>
    <xf numFmtId="38" fontId="8" fillId="0" borderId="97" xfId="17" applyFont="1" applyBorder="1" applyAlignment="1">
      <alignment vertical="center"/>
    </xf>
    <xf numFmtId="0" fontId="5" fillId="0" borderId="14" xfId="0" applyFont="1" applyFill="1" applyBorder="1" applyAlignment="1">
      <alignment vertical="center"/>
    </xf>
    <xf numFmtId="229" fontId="8" fillId="0" borderId="46" xfId="0" applyNumberFormat="1" applyFont="1" applyBorder="1" applyAlignment="1">
      <alignment/>
    </xf>
    <xf numFmtId="229" fontId="8" fillId="0" borderId="49" xfId="0" applyNumberFormat="1" applyFont="1" applyBorder="1" applyAlignment="1">
      <alignment horizontal="right"/>
    </xf>
    <xf numFmtId="0" fontId="5" fillId="0" borderId="1" xfId="0" applyFont="1" applyFill="1" applyBorder="1" applyAlignment="1">
      <alignment horizontal="center" vertical="center" wrapText="1"/>
    </xf>
    <xf numFmtId="229" fontId="5" fillId="0" borderId="50" xfId="17" applyNumberFormat="1" applyFont="1" applyBorder="1" applyAlignment="1">
      <alignment vertical="center"/>
    </xf>
    <xf numFmtId="229" fontId="5" fillId="0" borderId="51" xfId="17" applyNumberFormat="1" applyFont="1" applyBorder="1" applyAlignment="1">
      <alignment vertical="center"/>
    </xf>
    <xf numFmtId="229" fontId="5" fillId="0" borderId="52" xfId="17" applyNumberFormat="1" applyFont="1" applyBorder="1" applyAlignment="1">
      <alignment vertical="center"/>
    </xf>
    <xf numFmtId="229" fontId="5" fillId="0" borderId="38" xfId="17" applyNumberFormat="1" applyFont="1" applyBorder="1" applyAlignment="1">
      <alignment vertical="center"/>
    </xf>
    <xf numFmtId="229" fontId="5" fillId="0" borderId="2" xfId="17" applyNumberFormat="1" applyFont="1" applyBorder="1" applyAlignment="1">
      <alignment vertical="center"/>
    </xf>
    <xf numFmtId="229" fontId="5" fillId="0" borderId="15" xfId="17" applyNumberFormat="1" applyFont="1" applyBorder="1" applyAlignment="1">
      <alignment vertical="center"/>
    </xf>
    <xf numFmtId="229" fontId="5" fillId="0" borderId="2" xfId="17" applyNumberFormat="1" applyFont="1" applyBorder="1" applyAlignment="1">
      <alignment horizontal="right" vertical="center"/>
    </xf>
    <xf numFmtId="229" fontId="5" fillId="0" borderId="54" xfId="17" applyNumberFormat="1" applyFont="1" applyBorder="1" applyAlignment="1">
      <alignment vertical="center"/>
    </xf>
    <xf numFmtId="229" fontId="5" fillId="0" borderId="18" xfId="17" applyNumberFormat="1" applyFont="1" applyBorder="1" applyAlignment="1">
      <alignment vertical="center"/>
    </xf>
    <xf numFmtId="229" fontId="5" fillId="0" borderId="19" xfId="17" applyNumberFormat="1" applyFont="1" applyBorder="1" applyAlignment="1">
      <alignment vertical="center"/>
    </xf>
    <xf numFmtId="229" fontId="5" fillId="0" borderId="55" xfId="17" applyNumberFormat="1" applyFont="1" applyBorder="1" applyAlignment="1">
      <alignment vertical="center"/>
    </xf>
    <xf numFmtId="229" fontId="5" fillId="0" borderId="22" xfId="17" applyNumberFormat="1" applyFont="1" applyBorder="1" applyAlignment="1">
      <alignment vertical="center"/>
    </xf>
    <xf numFmtId="229" fontId="5" fillId="0" borderId="23" xfId="17" applyNumberFormat="1" applyFont="1" applyBorder="1" applyAlignment="1">
      <alignment vertical="center"/>
    </xf>
    <xf numFmtId="229" fontId="5" fillId="0" borderId="15" xfId="17" applyNumberFormat="1" applyFont="1" applyBorder="1" applyAlignment="1">
      <alignment horizontal="right" vertical="center"/>
    </xf>
    <xf numFmtId="229" fontId="5" fillId="0" borderId="2" xfId="17" applyNumberFormat="1" applyFont="1" applyBorder="1" applyAlignment="1">
      <alignment horizontal="left" vertical="center"/>
    </xf>
    <xf numFmtId="182" fontId="23" fillId="0" borderId="13" xfId="22" applyNumberFormat="1" applyFont="1" applyFill="1" applyBorder="1" applyAlignment="1">
      <alignment vertical="top"/>
      <protection/>
    </xf>
    <xf numFmtId="182" fontId="23" fillId="0" borderId="46" xfId="22" applyNumberFormat="1" applyFont="1" applyFill="1" applyBorder="1" applyAlignment="1">
      <alignment vertical="top"/>
      <protection/>
    </xf>
    <xf numFmtId="38" fontId="22" fillId="0" borderId="3" xfId="17" applyFont="1" applyFill="1" applyBorder="1" applyAlignment="1">
      <alignment vertical="center"/>
    </xf>
    <xf numFmtId="38" fontId="22" fillId="0" borderId="4" xfId="17" applyFont="1" applyFill="1" applyBorder="1" applyAlignment="1">
      <alignment vertical="center"/>
    </xf>
    <xf numFmtId="190" fontId="7" fillId="0" borderId="13" xfId="22" applyNumberFormat="1" applyFont="1" applyFill="1" applyBorder="1" applyAlignment="1">
      <alignment horizontal="right" vertical="center"/>
      <protection/>
    </xf>
    <xf numFmtId="0" fontId="11" fillId="0" borderId="47" xfId="0" applyFont="1" applyBorder="1" applyAlignment="1">
      <alignment horizontal="left" vertical="center"/>
    </xf>
    <xf numFmtId="190" fontId="7" fillId="0" borderId="39" xfId="22" applyNumberFormat="1" applyFont="1" applyFill="1" applyBorder="1" applyAlignment="1">
      <alignment horizontal="right" vertical="center"/>
      <protection/>
    </xf>
    <xf numFmtId="190" fontId="7" fillId="0" borderId="4" xfId="22" applyNumberFormat="1" applyFont="1" applyFill="1" applyBorder="1" applyAlignment="1">
      <alignment horizontal="right" vertical="center"/>
      <protection/>
    </xf>
    <xf numFmtId="190" fontId="7" fillId="0" borderId="83" xfId="22" applyNumberFormat="1" applyFont="1" applyFill="1" applyBorder="1" applyAlignment="1">
      <alignment horizontal="right" vertical="center"/>
      <protection/>
    </xf>
    <xf numFmtId="0" fontId="11" fillId="0" borderId="82" xfId="0" applyFont="1" applyBorder="1" applyAlignment="1">
      <alignment horizontal="left" vertical="center"/>
    </xf>
    <xf numFmtId="190" fontId="7" fillId="0" borderId="3" xfId="22" applyNumberFormat="1" applyFont="1" applyFill="1" applyBorder="1" applyAlignment="1">
      <alignment horizontal="right" vertical="center"/>
      <protection/>
    </xf>
    <xf numFmtId="38" fontId="23" fillId="0" borderId="39" xfId="17" applyFont="1" applyFill="1" applyBorder="1" applyAlignment="1">
      <alignment horizontal="right" vertical="center"/>
    </xf>
    <xf numFmtId="38" fontId="11" fillId="0" borderId="57" xfId="17" applyFont="1" applyBorder="1" applyAlignment="1">
      <alignment horizontal="right" vertical="center"/>
    </xf>
    <xf numFmtId="40" fontId="11" fillId="0" borderId="57" xfId="17" applyNumberFormat="1" applyFont="1" applyBorder="1" applyAlignment="1">
      <alignment horizontal="right" vertical="center"/>
    </xf>
    <xf numFmtId="38" fontId="11" fillId="0" borderId="69" xfId="17" applyFont="1" applyBorder="1" applyAlignment="1">
      <alignment horizontal="right" vertical="center"/>
    </xf>
    <xf numFmtId="38" fontId="11" fillId="0" borderId="87" xfId="17" applyFont="1" applyBorder="1" applyAlignment="1">
      <alignment horizontal="right" vertical="center"/>
    </xf>
    <xf numFmtId="40" fontId="11" fillId="0" borderId="87" xfId="17" applyNumberFormat="1" applyFont="1" applyBorder="1" applyAlignment="1">
      <alignment horizontal="right" vertical="center"/>
    </xf>
    <xf numFmtId="38" fontId="11" fillId="0" borderId="46" xfId="17" applyFont="1" applyBorder="1" applyAlignment="1">
      <alignment horizontal="right" vertical="center"/>
    </xf>
    <xf numFmtId="40" fontId="11" fillId="0" borderId="46" xfId="17" applyNumberFormat="1" applyFont="1" applyBorder="1" applyAlignment="1">
      <alignment horizontal="right" vertical="center"/>
    </xf>
    <xf numFmtId="40" fontId="11" fillId="0" borderId="45" xfId="17" applyNumberFormat="1" applyFont="1" applyBorder="1" applyAlignment="1">
      <alignment horizontal="right" vertical="center"/>
    </xf>
    <xf numFmtId="40" fontId="11" fillId="0" borderId="49" xfId="17" applyNumberFormat="1" applyFont="1" applyBorder="1" applyAlignment="1">
      <alignment horizontal="right" vertical="center"/>
    </xf>
    <xf numFmtId="38" fontId="6" fillId="0" borderId="15" xfId="17" applyFont="1" applyFill="1" applyBorder="1" applyAlignment="1">
      <alignment horizontal="right" vertical="center"/>
    </xf>
    <xf numFmtId="38" fontId="5" fillId="0" borderId="98" xfId="17" applyFont="1" applyBorder="1" applyAlignment="1">
      <alignment horizontal="right" vertical="center"/>
    </xf>
    <xf numFmtId="38" fontId="5" fillId="0" borderId="99" xfId="17" applyFont="1" applyBorder="1" applyAlignment="1">
      <alignment horizontal="right" vertical="center"/>
    </xf>
    <xf numFmtId="38" fontId="5" fillId="0" borderId="100" xfId="17" applyFont="1" applyBorder="1" applyAlignment="1">
      <alignment horizontal="right" vertical="center"/>
    </xf>
    <xf numFmtId="38" fontId="5" fillId="0" borderId="101" xfId="17" applyFont="1" applyBorder="1" applyAlignment="1">
      <alignment horizontal="right" vertical="center"/>
    </xf>
    <xf numFmtId="38" fontId="5" fillId="0" borderId="102" xfId="17" applyFont="1" applyBorder="1" applyAlignment="1">
      <alignment horizontal="right" vertical="center"/>
    </xf>
    <xf numFmtId="38" fontId="22" fillId="0" borderId="41" xfId="17" applyFont="1" applyBorder="1" applyAlignment="1">
      <alignment horizontal="center" vertical="center"/>
    </xf>
    <xf numFmtId="0" fontId="8" fillId="0" borderId="0" xfId="0" applyFont="1" applyFill="1" applyAlignment="1">
      <alignment horizontal="left"/>
    </xf>
    <xf numFmtId="0" fontId="25" fillId="0" borderId="0" xfId="0" applyFont="1" applyFill="1" applyAlignment="1">
      <alignment/>
    </xf>
    <xf numFmtId="0" fontId="25" fillId="0" borderId="0" xfId="23" applyFont="1" applyFill="1">
      <alignment vertical="center"/>
      <protection/>
    </xf>
    <xf numFmtId="49" fontId="8" fillId="0" borderId="0" xfId="0" applyNumberFormat="1" applyFont="1" applyFill="1" applyAlignment="1">
      <alignment horizontal="right"/>
    </xf>
    <xf numFmtId="49" fontId="8" fillId="0" borderId="0" xfId="0" applyNumberFormat="1" applyFont="1" applyAlignment="1">
      <alignment horizontal="right"/>
    </xf>
    <xf numFmtId="0" fontId="26" fillId="0" borderId="0" xfId="0" applyFont="1" applyFill="1" applyAlignment="1">
      <alignment horizontal="left" vertical="center"/>
    </xf>
    <xf numFmtId="0" fontId="27" fillId="0" borderId="0" xfId="23" applyFont="1" applyFill="1" applyAlignment="1">
      <alignment vertical="center"/>
      <protection/>
    </xf>
    <xf numFmtId="0" fontId="28" fillId="0" borderId="0" xfId="0" applyFont="1" applyFill="1" applyAlignment="1">
      <alignment horizontal="left" vertical="center"/>
    </xf>
    <xf numFmtId="0" fontId="25" fillId="0" borderId="0" xfId="23" applyFont="1" applyFill="1" applyAlignment="1">
      <alignment vertical="center"/>
      <protection/>
    </xf>
    <xf numFmtId="0" fontId="25" fillId="0" borderId="0" xfId="0" applyFont="1" applyFill="1" applyAlignment="1">
      <alignment vertical="center"/>
    </xf>
    <xf numFmtId="49" fontId="8" fillId="0" borderId="0" xfId="0" applyNumberFormat="1" applyFont="1" applyFill="1" applyAlignment="1">
      <alignment horizontal="right" vertical="center"/>
    </xf>
    <xf numFmtId="0" fontId="0" fillId="0" borderId="0" xfId="23" applyFill="1">
      <alignment vertical="center"/>
      <protection/>
    </xf>
    <xf numFmtId="0" fontId="5" fillId="0" borderId="0" xfId="0" applyFont="1" applyAlignment="1">
      <alignment wrapText="1"/>
    </xf>
    <xf numFmtId="0" fontId="12" fillId="0" borderId="0" xfId="0" applyFont="1" applyBorder="1" applyAlignment="1">
      <alignment vertical="center" wrapText="1"/>
    </xf>
    <xf numFmtId="0" fontId="5" fillId="0" borderId="0" xfId="0" applyFont="1" applyBorder="1" applyAlignment="1">
      <alignment vertical="center" wrapText="1"/>
    </xf>
    <xf numFmtId="229" fontId="6" fillId="0" borderId="0" xfId="22" applyNumberFormat="1" applyFont="1" applyFill="1" applyBorder="1" applyAlignment="1" quotePrefix="1">
      <alignment horizontal="right" vertical="center"/>
      <protection/>
    </xf>
    <xf numFmtId="229" fontId="5" fillId="0" borderId="0" xfId="0" applyNumberFormat="1" applyFont="1" applyBorder="1" applyAlignment="1">
      <alignment horizontal="right"/>
    </xf>
    <xf numFmtId="229" fontId="6" fillId="0" borderId="0" xfId="22" applyNumberFormat="1" applyFont="1" applyFill="1" applyBorder="1" applyAlignment="1">
      <alignment horizontal="left" vertical="center"/>
      <protection/>
    </xf>
    <xf numFmtId="0" fontId="11" fillId="0" borderId="65" xfId="0" applyFont="1" applyBorder="1" applyAlignment="1">
      <alignment horizontal="center" vertical="center" wrapText="1"/>
    </xf>
    <xf numFmtId="218" fontId="5" fillId="0" borderId="2" xfId="0" applyNumberFormat="1" applyFont="1" applyBorder="1" applyAlignment="1">
      <alignment/>
    </xf>
    <xf numFmtId="218" fontId="5" fillId="0" borderId="15" xfId="0" applyNumberFormat="1" applyFont="1" applyBorder="1" applyAlignment="1">
      <alignment/>
    </xf>
    <xf numFmtId="218" fontId="5" fillId="0" borderId="103" xfId="0" applyNumberFormat="1" applyFont="1" applyBorder="1" applyAlignment="1">
      <alignment/>
    </xf>
    <xf numFmtId="234" fontId="5" fillId="0" borderId="2" xfId="0" applyNumberFormat="1" applyFont="1" applyBorder="1" applyAlignment="1">
      <alignment/>
    </xf>
    <xf numFmtId="234" fontId="5" fillId="0" borderId="15" xfId="0" applyNumberFormat="1" applyFont="1" applyBorder="1" applyAlignment="1">
      <alignment/>
    </xf>
    <xf numFmtId="234" fontId="5" fillId="0" borderId="4" xfId="0" applyNumberFormat="1" applyFont="1" applyBorder="1" applyAlignment="1">
      <alignment/>
    </xf>
    <xf numFmtId="0" fontId="13" fillId="0" borderId="65" xfId="0" applyFont="1" applyBorder="1" applyAlignment="1">
      <alignment vertical="center" wrapText="1"/>
    </xf>
    <xf numFmtId="0" fontId="5" fillId="0" borderId="46" xfId="0" applyFont="1" applyFill="1" applyBorder="1" applyAlignment="1">
      <alignment wrapText="1"/>
    </xf>
    <xf numFmtId="0" fontId="11" fillId="0" borderId="46" xfId="0" applyFont="1" applyBorder="1" applyAlignment="1">
      <alignment horizontal="left" wrapText="1"/>
    </xf>
    <xf numFmtId="0" fontId="5" fillId="0" borderId="46" xfId="0" applyFont="1" applyBorder="1" applyAlignment="1">
      <alignment wrapText="1"/>
    </xf>
    <xf numFmtId="0" fontId="11" fillId="0" borderId="46" xfId="0" applyFont="1" applyBorder="1" applyAlignment="1">
      <alignment horizontal="right" wrapText="1"/>
    </xf>
    <xf numFmtId="176" fontId="11" fillId="0" borderId="23" xfId="17" applyNumberFormat="1" applyFont="1" applyBorder="1" applyAlignment="1">
      <alignment horizontal="right"/>
    </xf>
    <xf numFmtId="40" fontId="11" fillId="0" borderId="0" xfId="17" applyNumberFormat="1" applyFont="1" applyBorder="1" applyAlignment="1">
      <alignment horizontal="right" vertical="center"/>
    </xf>
    <xf numFmtId="38" fontId="11" fillId="0" borderId="15" xfId="17" applyFont="1" applyBorder="1" applyAlignment="1">
      <alignment horizontal="right" vertical="center"/>
    </xf>
    <xf numFmtId="40" fontId="11" fillId="0" borderId="3" xfId="17" applyNumberFormat="1" applyFont="1" applyBorder="1" applyAlignment="1">
      <alignment horizontal="right" vertical="center"/>
    </xf>
    <xf numFmtId="231" fontId="22" fillId="0" borderId="0" xfId="17" applyNumberFormat="1" applyFont="1" applyBorder="1" applyAlignment="1">
      <alignment horizontal="right" vertical="center"/>
    </xf>
    <xf numFmtId="231" fontId="22" fillId="0" borderId="69" xfId="17" applyNumberFormat="1" applyFont="1" applyBorder="1" applyAlignment="1">
      <alignment horizontal="right" vertical="center"/>
    </xf>
    <xf numFmtId="231" fontId="22" fillId="0" borderId="72" xfId="17" applyNumberFormat="1" applyFont="1" applyBorder="1" applyAlignment="1">
      <alignment horizontal="right" vertical="center"/>
    </xf>
    <xf numFmtId="231" fontId="22" fillId="0" borderId="11" xfId="17" applyNumberFormat="1" applyFont="1" applyBorder="1" applyAlignment="1">
      <alignment horizontal="right" vertical="center"/>
    </xf>
    <xf numFmtId="231" fontId="22" fillId="0" borderId="0" xfId="17" applyNumberFormat="1" applyFont="1" applyBorder="1" applyAlignment="1">
      <alignment vertical="center"/>
    </xf>
    <xf numFmtId="231" fontId="22" fillId="0" borderId="3" xfId="17" applyNumberFormat="1" applyFont="1" applyBorder="1" applyAlignment="1">
      <alignment horizontal="right" vertical="center"/>
    </xf>
    <xf numFmtId="38" fontId="22" fillId="0" borderId="41" xfId="17" applyFont="1" applyFill="1" applyBorder="1" applyAlignment="1">
      <alignment horizontal="center" vertical="center"/>
    </xf>
    <xf numFmtId="202" fontId="5" fillId="0" borderId="10" xfId="0" applyNumberFormat="1" applyFont="1" applyFill="1" applyBorder="1" applyAlignment="1">
      <alignment horizontal="center" vertical="center" wrapText="1"/>
    </xf>
    <xf numFmtId="206" fontId="5" fillId="0" borderId="10" xfId="0" applyNumberFormat="1" applyFont="1" applyFill="1" applyBorder="1" applyAlignment="1">
      <alignment horizontal="center" vertical="center" wrapText="1"/>
    </xf>
    <xf numFmtId="38" fontId="5" fillId="0" borderId="17" xfId="17" applyFont="1" applyBorder="1" applyAlignment="1">
      <alignment horizontal="center" vertical="center"/>
    </xf>
    <xf numFmtId="38" fontId="11" fillId="0" borderId="43" xfId="17" applyFont="1" applyBorder="1" applyAlignment="1">
      <alignment horizontal="center" vertical="center"/>
    </xf>
    <xf numFmtId="40" fontId="11" fillId="0" borderId="11" xfId="17" applyNumberFormat="1" applyFont="1" applyBorder="1" applyAlignment="1">
      <alignment horizontal="right" vertical="center"/>
    </xf>
    <xf numFmtId="38" fontId="11" fillId="0" borderId="52" xfId="17" applyFont="1" applyBorder="1" applyAlignment="1">
      <alignment horizontal="right" vertical="center"/>
    </xf>
    <xf numFmtId="38" fontId="11" fillId="0" borderId="19" xfId="17" applyFont="1" applyBorder="1" applyAlignment="1">
      <alignment horizontal="right" vertical="center"/>
    </xf>
    <xf numFmtId="40" fontId="11" fillId="0" borderId="72" xfId="17" applyNumberFormat="1" applyFont="1" applyBorder="1" applyAlignment="1">
      <alignment horizontal="right" vertical="center"/>
    </xf>
    <xf numFmtId="38" fontId="22" fillId="0" borderId="1" xfId="17" applyFont="1" applyBorder="1" applyAlignment="1">
      <alignment vertical="center" wrapText="1"/>
    </xf>
    <xf numFmtId="38" fontId="22" fillId="0" borderId="1" xfId="17" applyFont="1" applyBorder="1" applyAlignment="1">
      <alignment horizontal="center" vertical="center" wrapText="1"/>
    </xf>
    <xf numFmtId="38" fontId="22" fillId="0" borderId="41" xfId="17" applyFont="1" applyBorder="1" applyAlignment="1">
      <alignment vertical="center" wrapText="1"/>
    </xf>
    <xf numFmtId="38" fontId="22" fillId="0" borderId="43" xfId="17" applyFont="1" applyBorder="1" applyAlignment="1">
      <alignment horizontal="center" vertical="center" wrapText="1"/>
    </xf>
    <xf numFmtId="38" fontId="22" fillId="0" borderId="104" xfId="17" applyFont="1" applyBorder="1" applyAlignment="1">
      <alignment vertical="center" wrapText="1"/>
    </xf>
    <xf numFmtId="38" fontId="11" fillId="0" borderId="105" xfId="17" applyFont="1" applyBorder="1" applyAlignment="1">
      <alignment horizontal="right" vertical="center" wrapText="1"/>
    </xf>
    <xf numFmtId="38" fontId="11" fillId="0" borderId="16" xfId="17" applyFont="1" applyBorder="1" applyAlignment="1">
      <alignment horizontal="right" vertical="center" wrapText="1"/>
    </xf>
    <xf numFmtId="38" fontId="11" fillId="0" borderId="13" xfId="17" applyFont="1" applyBorder="1" applyAlignment="1">
      <alignment horizontal="right" vertical="center" wrapText="1"/>
    </xf>
    <xf numFmtId="38" fontId="11" fillId="0" borderId="20" xfId="17" applyFont="1" applyBorder="1" applyAlignment="1">
      <alignment horizontal="right" vertical="center" wrapText="1"/>
    </xf>
    <xf numFmtId="38" fontId="11" fillId="0" borderId="16" xfId="17" applyFont="1" applyFill="1" applyBorder="1" applyAlignment="1">
      <alignment horizontal="right" vertical="center" wrapText="1"/>
    </xf>
    <xf numFmtId="38" fontId="11" fillId="0" borderId="13" xfId="17" applyFont="1" applyBorder="1" applyAlignment="1">
      <alignment vertical="center" wrapText="1"/>
    </xf>
    <xf numFmtId="38" fontId="11" fillId="0" borderId="14" xfId="17" applyFont="1" applyBorder="1" applyAlignment="1">
      <alignment horizontal="right" vertical="center"/>
    </xf>
    <xf numFmtId="38" fontId="11" fillId="0" borderId="17" xfId="17" applyFont="1" applyBorder="1" applyAlignment="1">
      <alignment horizontal="right" vertical="center"/>
    </xf>
    <xf numFmtId="38" fontId="11" fillId="0" borderId="21" xfId="17" applyFont="1" applyBorder="1" applyAlignment="1">
      <alignment horizontal="right" vertical="center"/>
    </xf>
    <xf numFmtId="38" fontId="11" fillId="0" borderId="14" xfId="17" applyFont="1" applyBorder="1" applyAlignment="1">
      <alignment horizontal="right"/>
    </xf>
    <xf numFmtId="38" fontId="11" fillId="0" borderId="47" xfId="17" applyFont="1" applyBorder="1" applyAlignment="1">
      <alignment horizontal="right" vertical="center"/>
    </xf>
    <xf numFmtId="38" fontId="22" fillId="0" borderId="14" xfId="17" applyFont="1" applyBorder="1" applyAlignment="1">
      <alignment vertical="center"/>
    </xf>
    <xf numFmtId="38" fontId="11" fillId="0" borderId="65" xfId="17" applyFont="1" applyBorder="1" applyAlignment="1">
      <alignment horizontal="center" vertical="center"/>
    </xf>
    <xf numFmtId="38" fontId="30" fillId="0" borderId="0" xfId="17" applyFont="1" applyAlignment="1">
      <alignment/>
    </xf>
    <xf numFmtId="0" fontId="30" fillId="0" borderId="0" xfId="0" applyFont="1" applyAlignment="1">
      <alignment/>
    </xf>
    <xf numFmtId="38" fontId="30" fillId="0" borderId="0" xfId="17" applyFont="1" applyBorder="1" applyAlignment="1">
      <alignment/>
    </xf>
    <xf numFmtId="38" fontId="30" fillId="0" borderId="0" xfId="17" applyFont="1" applyAlignment="1">
      <alignment horizontal="left" vertical="center"/>
    </xf>
    <xf numFmtId="202" fontId="30" fillId="0" borderId="0" xfId="0" applyNumberFormat="1" applyFont="1" applyAlignment="1">
      <alignment/>
    </xf>
    <xf numFmtId="38" fontId="30" fillId="0" borderId="0" xfId="17" applyFont="1" applyAlignment="1">
      <alignment vertical="center"/>
    </xf>
    <xf numFmtId="0" fontId="22" fillId="0" borderId="106" xfId="0" applyFont="1" applyFill="1" applyBorder="1" applyAlignment="1">
      <alignment horizontal="center" vertical="center"/>
    </xf>
    <xf numFmtId="0" fontId="22" fillId="0" borderId="66" xfId="0" applyFont="1" applyFill="1" applyBorder="1" applyAlignment="1">
      <alignment vertical="center" wrapText="1"/>
    </xf>
    <xf numFmtId="0" fontId="22" fillId="0" borderId="106" xfId="0" applyFont="1" applyFill="1" applyBorder="1" applyAlignment="1">
      <alignment vertical="center" wrapText="1"/>
    </xf>
    <xf numFmtId="0" fontId="22" fillId="0" borderId="106" xfId="0" applyFont="1" applyFill="1" applyBorder="1" applyAlignment="1">
      <alignment horizontal="center" vertical="center" wrapText="1"/>
    </xf>
    <xf numFmtId="0" fontId="22" fillId="0" borderId="105" xfId="0" applyFont="1" applyBorder="1" applyAlignment="1">
      <alignment horizontal="center" vertical="center"/>
    </xf>
    <xf numFmtId="0" fontId="22" fillId="0" borderId="91" xfId="0" applyFont="1" applyBorder="1" applyAlignment="1">
      <alignment horizontal="center" vertical="center"/>
    </xf>
    <xf numFmtId="0" fontId="22" fillId="0" borderId="65"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43" xfId="0" applyFont="1" applyBorder="1" applyAlignment="1">
      <alignment horizontal="center" vertical="center" wrapText="1"/>
    </xf>
    <xf numFmtId="182" fontId="7" fillId="0" borderId="45" xfId="22" applyNumberFormat="1" applyFont="1" applyFill="1" applyBorder="1" applyAlignment="1">
      <alignment vertical="center"/>
      <protection/>
    </xf>
    <xf numFmtId="182" fontId="11" fillId="0" borderId="19" xfId="0" applyNumberFormat="1" applyFont="1" applyFill="1" applyBorder="1" applyAlignment="1">
      <alignment vertical="center"/>
    </xf>
    <xf numFmtId="182" fontId="11" fillId="0" borderId="15" xfId="0" applyNumberFormat="1" applyFont="1" applyFill="1" applyBorder="1" applyAlignment="1">
      <alignment vertical="center"/>
    </xf>
    <xf numFmtId="182" fontId="7" fillId="0" borderId="48" xfId="22" applyNumberFormat="1" applyFont="1" applyFill="1" applyBorder="1" applyAlignment="1">
      <alignment vertical="center"/>
      <protection/>
    </xf>
    <xf numFmtId="182" fontId="7" fillId="0" borderId="107" xfId="22" applyNumberFormat="1" applyFont="1" applyFill="1" applyBorder="1" applyAlignment="1">
      <alignment vertical="center"/>
      <protection/>
    </xf>
    <xf numFmtId="182" fontId="7" fillId="0" borderId="108" xfId="22" applyNumberFormat="1" applyFont="1" applyFill="1" applyBorder="1" applyAlignment="1">
      <alignment vertical="center"/>
      <protection/>
    </xf>
    <xf numFmtId="182" fontId="7" fillId="0" borderId="109" xfId="22" applyNumberFormat="1" applyFont="1" applyFill="1" applyBorder="1" applyAlignment="1">
      <alignment vertical="center"/>
      <protection/>
    </xf>
    <xf numFmtId="182" fontId="7" fillId="0" borderId="108" xfId="22" applyNumberFormat="1" applyFont="1" applyFill="1" applyBorder="1" applyAlignment="1">
      <alignment horizontal="right" vertical="center"/>
      <protection/>
    </xf>
    <xf numFmtId="182" fontId="7" fillId="0" borderId="110" xfId="22" applyNumberFormat="1" applyFont="1" applyFill="1" applyBorder="1" applyAlignment="1">
      <alignment vertical="center"/>
      <protection/>
    </xf>
    <xf numFmtId="0" fontId="5" fillId="0" borderId="0" xfId="0" applyFont="1" applyFill="1" applyAlignment="1">
      <alignment/>
    </xf>
    <xf numFmtId="0" fontId="5" fillId="0" borderId="1" xfId="0" applyFont="1" applyFill="1" applyBorder="1" applyAlignment="1">
      <alignment horizontal="center" vertical="center"/>
    </xf>
    <xf numFmtId="0" fontId="5" fillId="0" borderId="5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0" xfId="0" applyFont="1" applyFill="1" applyBorder="1" applyAlignment="1">
      <alignment horizontal="right" vertical="center"/>
    </xf>
    <xf numFmtId="0" fontId="5" fillId="0" borderId="51" xfId="0" applyFont="1" applyFill="1" applyBorder="1" applyAlignment="1">
      <alignment horizontal="right" vertical="center"/>
    </xf>
    <xf numFmtId="0" fontId="5" fillId="0" borderId="111" xfId="0" applyFont="1" applyFill="1" applyBorder="1" applyAlignment="1">
      <alignment horizontal="right" vertical="center" wrapText="1"/>
    </xf>
    <xf numFmtId="0" fontId="5" fillId="0" borderId="5" xfId="0" applyFont="1" applyFill="1" applyBorder="1" applyAlignment="1">
      <alignment horizontal="distributed" vertical="center" indent="2"/>
    </xf>
    <xf numFmtId="0" fontId="5" fillId="0" borderId="5" xfId="0" applyFont="1" applyFill="1" applyBorder="1" applyAlignment="1">
      <alignment/>
    </xf>
    <xf numFmtId="0" fontId="5" fillId="0" borderId="38" xfId="0" applyFont="1" applyFill="1" applyBorder="1" applyAlignment="1">
      <alignment horizontal="right"/>
    </xf>
    <xf numFmtId="0" fontId="5" fillId="0" borderId="2" xfId="0" applyFont="1" applyFill="1" applyBorder="1" applyAlignment="1">
      <alignment horizontal="right"/>
    </xf>
    <xf numFmtId="0" fontId="5" fillId="0" borderId="31" xfId="0" applyFont="1" applyFill="1" applyBorder="1" applyAlignment="1">
      <alignment horizontal="right"/>
    </xf>
    <xf numFmtId="0" fontId="5" fillId="0" borderId="5" xfId="0" applyFont="1" applyFill="1" applyBorder="1" applyAlignment="1">
      <alignment/>
    </xf>
    <xf numFmtId="0" fontId="5" fillId="0" borderId="5" xfId="0" applyFont="1" applyFill="1" applyBorder="1" applyAlignment="1">
      <alignment vertical="center"/>
    </xf>
    <xf numFmtId="0" fontId="5" fillId="0" borderId="7" xfId="0" applyFont="1" applyFill="1" applyBorder="1" applyAlignment="1">
      <alignment horizontal="distributed"/>
    </xf>
    <xf numFmtId="0" fontId="5" fillId="0" borderId="39" xfId="0" applyFont="1" applyFill="1" applyBorder="1" applyAlignment="1">
      <alignment horizontal="right"/>
    </xf>
    <xf numFmtId="0" fontId="5" fillId="0" borderId="4" xfId="0" applyFont="1" applyFill="1" applyBorder="1" applyAlignment="1">
      <alignment horizontal="right"/>
    </xf>
    <xf numFmtId="0" fontId="5" fillId="0" borderId="42" xfId="0" applyFont="1" applyFill="1" applyBorder="1" applyAlignment="1">
      <alignment horizontal="right"/>
    </xf>
    <xf numFmtId="0" fontId="28" fillId="0" borderId="0" xfId="0" applyFont="1" applyFill="1" applyAlignment="1">
      <alignment horizontal="left" vertical="center" wrapText="1"/>
    </xf>
    <xf numFmtId="0" fontId="25" fillId="0" borderId="0" xfId="23" applyFont="1" applyFill="1" applyAlignment="1">
      <alignment vertical="center" wrapText="1"/>
      <protection/>
    </xf>
    <xf numFmtId="0" fontId="31" fillId="0" borderId="0" xfId="23" applyFont="1" applyFill="1">
      <alignment vertical="center"/>
      <protection/>
    </xf>
    <xf numFmtId="183" fontId="7" fillId="0" borderId="52" xfId="22" applyNumberFormat="1" applyFont="1" applyFill="1" applyBorder="1" applyAlignment="1">
      <alignment horizontal="right"/>
      <protection/>
    </xf>
    <xf numFmtId="41" fontId="8" fillId="0" borderId="15" xfId="0" applyNumberFormat="1" applyFont="1" applyBorder="1" applyAlignment="1">
      <alignment horizontal="right" vertical="center"/>
    </xf>
    <xf numFmtId="41" fontId="8" fillId="0" borderId="0" xfId="0" applyNumberFormat="1" applyFont="1" applyBorder="1" applyAlignment="1">
      <alignment horizontal="right" vertical="center"/>
    </xf>
    <xf numFmtId="41" fontId="8" fillId="0" borderId="46" xfId="0" applyNumberFormat="1" applyFont="1" applyBorder="1" applyAlignment="1">
      <alignment horizontal="right" vertical="center"/>
    </xf>
    <xf numFmtId="218" fontId="5" fillId="0" borderId="2" xfId="0" applyNumberFormat="1" applyFont="1" applyBorder="1" applyAlignment="1">
      <alignment horizontal="right"/>
    </xf>
    <xf numFmtId="218" fontId="5" fillId="0" borderId="52" xfId="0" applyNumberFormat="1" applyFont="1" applyBorder="1" applyAlignment="1">
      <alignment horizontal="right"/>
    </xf>
    <xf numFmtId="218" fontId="5" fillId="0" borderId="15" xfId="0" applyNumberFormat="1" applyFont="1" applyBorder="1" applyAlignment="1">
      <alignment horizontal="right"/>
    </xf>
    <xf numFmtId="38" fontId="11" fillId="0" borderId="0" xfId="17" applyFont="1" applyBorder="1" applyAlignment="1">
      <alignment horizontal="center" vertical="center"/>
    </xf>
    <xf numFmtId="38" fontId="11" fillId="0" borderId="112" xfId="17" applyFont="1" applyBorder="1" applyAlignment="1">
      <alignment horizontal="right" vertical="center"/>
    </xf>
    <xf numFmtId="38" fontId="11" fillId="0" borderId="81" xfId="17" applyFont="1" applyBorder="1" applyAlignment="1">
      <alignment horizontal="right" vertical="center"/>
    </xf>
    <xf numFmtId="38" fontId="11" fillId="0" borderId="113" xfId="17" applyFont="1" applyBorder="1" applyAlignment="1">
      <alignment horizontal="right" vertical="center"/>
    </xf>
    <xf numFmtId="38" fontId="11" fillId="0" borderId="83" xfId="17" applyFont="1" applyBorder="1" applyAlignment="1">
      <alignment horizontal="right" vertical="center"/>
    </xf>
    <xf numFmtId="38" fontId="11" fillId="0" borderId="79" xfId="17" applyFont="1" applyBorder="1" applyAlignment="1">
      <alignment horizontal="right" vertical="center"/>
    </xf>
    <xf numFmtId="38" fontId="11" fillId="0" borderId="14" xfId="17" applyFont="1" applyBorder="1" applyAlignment="1">
      <alignment vertical="center"/>
    </xf>
    <xf numFmtId="38" fontId="11" fillId="0" borderId="9" xfId="17" applyFont="1" applyBorder="1" applyAlignment="1">
      <alignment horizontal="center" vertical="center"/>
    </xf>
    <xf numFmtId="38" fontId="5" fillId="0" borderId="114" xfId="17" applyFont="1" applyBorder="1" applyAlignment="1">
      <alignment vertical="center"/>
    </xf>
    <xf numFmtId="38" fontId="5" fillId="0" borderId="114" xfId="17" applyFont="1" applyBorder="1" applyAlignment="1">
      <alignment vertical="center"/>
    </xf>
    <xf numFmtId="38" fontId="5" fillId="0" borderId="115" xfId="17" applyFont="1" applyBorder="1" applyAlignment="1">
      <alignment vertical="center"/>
    </xf>
    <xf numFmtId="231" fontId="5" fillId="0" borderId="0" xfId="17" applyNumberFormat="1" applyFont="1" applyAlignment="1">
      <alignment vertical="center"/>
    </xf>
    <xf numFmtId="231" fontId="5" fillId="0" borderId="0" xfId="17" applyNumberFormat="1" applyFont="1" applyBorder="1" applyAlignment="1">
      <alignment vertical="center"/>
    </xf>
    <xf numFmtId="231" fontId="5" fillId="0" borderId="3" xfId="17" applyNumberFormat="1" applyFont="1" applyBorder="1" applyAlignment="1">
      <alignment vertical="center"/>
    </xf>
    <xf numFmtId="0" fontId="30" fillId="0" borderId="0" xfId="21" applyFont="1" applyBorder="1" applyAlignment="1">
      <alignment horizontal="left" vertical="center"/>
      <protection/>
    </xf>
    <xf numFmtId="38" fontId="30" fillId="0" borderId="0" xfId="17" applyFont="1" applyFill="1" applyAlignment="1">
      <alignment/>
    </xf>
    <xf numFmtId="0" fontId="30" fillId="0" borderId="0" xfId="0" applyFont="1" applyBorder="1" applyAlignment="1">
      <alignment horizontal="left"/>
    </xf>
    <xf numFmtId="38" fontId="11" fillId="0" borderId="85" xfId="17" applyFont="1" applyBorder="1" applyAlignment="1">
      <alignment horizontal="right" vertical="center"/>
    </xf>
    <xf numFmtId="202" fontId="30" fillId="0" borderId="0" xfId="0" applyNumberFormat="1" applyFont="1" applyAlignment="1">
      <alignment vertical="center"/>
    </xf>
    <xf numFmtId="0" fontId="30" fillId="0" borderId="0" xfId="21" applyFont="1" applyAlignment="1">
      <alignment vertical="center"/>
      <protection/>
    </xf>
    <xf numFmtId="38" fontId="5" fillId="0" borderId="38" xfId="17" applyFont="1" applyFill="1" applyBorder="1" applyAlignment="1">
      <alignment horizontal="right" vertical="center" indent="1"/>
    </xf>
    <xf numFmtId="38" fontId="5" fillId="0" borderId="2" xfId="17" applyFont="1" applyFill="1" applyBorder="1" applyAlignment="1">
      <alignment horizontal="right" vertical="center" indent="1"/>
    </xf>
    <xf numFmtId="38" fontId="5" fillId="0" borderId="15" xfId="17" applyFont="1" applyFill="1" applyBorder="1" applyAlignment="1">
      <alignment horizontal="right" vertical="center" indent="1"/>
    </xf>
    <xf numFmtId="38" fontId="5" fillId="0" borderId="54" xfId="17" applyFont="1" applyBorder="1" applyAlignment="1">
      <alignment horizontal="right" vertical="center" indent="1"/>
    </xf>
    <xf numFmtId="38" fontId="5" fillId="0" borderId="18" xfId="17" applyFont="1" applyBorder="1" applyAlignment="1">
      <alignment horizontal="right" vertical="center" indent="1"/>
    </xf>
    <xf numFmtId="38" fontId="5" fillId="0" borderId="19" xfId="17" applyFont="1" applyBorder="1" applyAlignment="1">
      <alignment horizontal="right" vertical="center" indent="1"/>
    </xf>
    <xf numFmtId="38" fontId="5" fillId="0" borderId="55" xfId="17" applyFont="1" applyBorder="1" applyAlignment="1">
      <alignment horizontal="right" vertical="center" indent="1"/>
    </xf>
    <xf numFmtId="38" fontId="5" fillId="0" borderId="22" xfId="17" applyFont="1" applyBorder="1" applyAlignment="1">
      <alignment horizontal="right" vertical="center" indent="1"/>
    </xf>
    <xf numFmtId="38" fontId="5" fillId="0" borderId="23" xfId="17" applyFont="1" applyBorder="1" applyAlignment="1">
      <alignment horizontal="right" vertical="center" indent="1"/>
    </xf>
    <xf numFmtId="0" fontId="5" fillId="0" borderId="2" xfId="0" applyFont="1" applyBorder="1" applyAlignment="1">
      <alignment horizontal="right" vertical="center" indent="1"/>
    </xf>
    <xf numFmtId="0" fontId="5" fillId="0" borderId="15" xfId="0" applyFont="1" applyBorder="1" applyAlignment="1">
      <alignment horizontal="right" vertical="center" indent="1"/>
    </xf>
    <xf numFmtId="38" fontId="5" fillId="0" borderId="39" xfId="17" applyFont="1" applyBorder="1" applyAlignment="1">
      <alignment horizontal="right" vertical="center" indent="1"/>
    </xf>
    <xf numFmtId="38" fontId="5" fillId="0" borderId="4" xfId="17" applyFont="1" applyBorder="1" applyAlignment="1">
      <alignment horizontal="right" vertical="center" indent="1"/>
    </xf>
    <xf numFmtId="0" fontId="5" fillId="0" borderId="4" xfId="0" applyFont="1" applyBorder="1" applyAlignment="1">
      <alignment horizontal="right" vertical="center" indent="1"/>
    </xf>
    <xf numFmtId="0" fontId="5" fillId="0" borderId="48" xfId="0" applyFont="1" applyBorder="1" applyAlignment="1">
      <alignment horizontal="right" vertical="center" indent="1"/>
    </xf>
    <xf numFmtId="38" fontId="11" fillId="0" borderId="105" xfId="17" applyFont="1" applyBorder="1" applyAlignment="1">
      <alignment horizontal="right" vertical="center"/>
    </xf>
    <xf numFmtId="38" fontId="11" fillId="0" borderId="16" xfId="17" applyFont="1" applyBorder="1" applyAlignment="1">
      <alignment horizontal="right" vertical="center"/>
    </xf>
    <xf numFmtId="38" fontId="11" fillId="0" borderId="13" xfId="17" applyFont="1" applyBorder="1" applyAlignment="1">
      <alignment horizontal="right" vertical="center"/>
    </xf>
    <xf numFmtId="38" fontId="11" fillId="0" borderId="20" xfId="17" applyFont="1" applyBorder="1" applyAlignment="1">
      <alignment horizontal="right" vertical="center"/>
    </xf>
    <xf numFmtId="38" fontId="11" fillId="0" borderId="13" xfId="17" applyFont="1" applyBorder="1" applyAlignment="1">
      <alignment vertical="center"/>
    </xf>
    <xf numFmtId="38" fontId="11" fillId="0" borderId="84" xfId="17" applyFont="1" applyBorder="1" applyAlignment="1">
      <alignment horizontal="right" vertical="center"/>
    </xf>
    <xf numFmtId="38" fontId="22" fillId="0" borderId="10" xfId="17" applyFont="1" applyBorder="1" applyAlignment="1">
      <alignment vertical="center"/>
    </xf>
    <xf numFmtId="0" fontId="30" fillId="0" borderId="0" xfId="0" applyFont="1" applyFill="1" applyAlignment="1">
      <alignment/>
    </xf>
    <xf numFmtId="0" fontId="11" fillId="0" borderId="116" xfId="0" applyFont="1" applyBorder="1" applyAlignment="1">
      <alignment horizontal="left" wrapText="1"/>
    </xf>
    <xf numFmtId="0" fontId="11" fillId="0" borderId="49" xfId="0" applyFont="1" applyBorder="1" applyAlignment="1">
      <alignment horizontal="left" wrapText="1"/>
    </xf>
    <xf numFmtId="218" fontId="5" fillId="0" borderId="103" xfId="0" applyNumberFormat="1" applyFont="1" applyBorder="1" applyAlignment="1">
      <alignment horizontal="right"/>
    </xf>
    <xf numFmtId="218" fontId="5" fillId="0" borderId="117" xfId="0" applyNumberFormat="1" applyFont="1" applyBorder="1" applyAlignment="1">
      <alignment horizontal="right"/>
    </xf>
    <xf numFmtId="218" fontId="5" fillId="0" borderId="4" xfId="0" applyNumberFormat="1" applyFont="1" applyBorder="1" applyAlignment="1">
      <alignment horizontal="right"/>
    </xf>
    <xf numFmtId="218" fontId="5" fillId="0" borderId="48" xfId="0" applyNumberFormat="1" applyFont="1" applyBorder="1" applyAlignment="1">
      <alignment horizontal="right"/>
    </xf>
    <xf numFmtId="0" fontId="13" fillId="0" borderId="0" xfId="0" applyFont="1" applyAlignment="1">
      <alignment/>
    </xf>
    <xf numFmtId="38" fontId="11" fillId="0" borderId="52" xfId="17" applyNumberFormat="1" applyFont="1" applyBorder="1" applyAlignment="1">
      <alignment vertical="center"/>
    </xf>
    <xf numFmtId="38" fontId="11" fillId="0" borderId="19" xfId="17" applyNumberFormat="1" applyFont="1" applyBorder="1" applyAlignment="1">
      <alignment/>
    </xf>
    <xf numFmtId="38" fontId="11" fillId="0" borderId="15" xfId="17" applyNumberFormat="1" applyFont="1" applyBorder="1" applyAlignment="1">
      <alignment/>
    </xf>
    <xf numFmtId="38" fontId="11" fillId="0" borderId="23" xfId="17" applyNumberFormat="1" applyFont="1" applyBorder="1" applyAlignment="1">
      <alignment horizontal="right"/>
    </xf>
    <xf numFmtId="38" fontId="11" fillId="0" borderId="23" xfId="17" applyNumberFormat="1" applyFont="1" applyBorder="1" applyAlignment="1">
      <alignment/>
    </xf>
    <xf numFmtId="38" fontId="11" fillId="0" borderId="15" xfId="17" applyNumberFormat="1" applyFont="1" applyBorder="1" applyAlignment="1">
      <alignment horizontal="right" vertical="center"/>
    </xf>
    <xf numFmtId="38" fontId="11" fillId="0" borderId="48" xfId="17" applyNumberFormat="1" applyFont="1" applyBorder="1" applyAlignment="1">
      <alignment horizontal="right" vertical="center"/>
    </xf>
    <xf numFmtId="40" fontId="11" fillId="0" borderId="51" xfId="17" applyNumberFormat="1" applyFont="1" applyBorder="1" applyAlignment="1">
      <alignment vertical="center"/>
    </xf>
    <xf numFmtId="40" fontId="11" fillId="0" borderId="18" xfId="17" applyNumberFormat="1" applyFont="1" applyBorder="1" applyAlignment="1">
      <alignment vertical="center"/>
    </xf>
    <xf numFmtId="40" fontId="11" fillId="0" borderId="2" xfId="17" applyNumberFormat="1" applyFont="1" applyBorder="1" applyAlignment="1">
      <alignment vertical="center"/>
    </xf>
    <xf numFmtId="40" fontId="11" fillId="0" borderId="22" xfId="17" applyNumberFormat="1" applyFont="1" applyBorder="1" applyAlignment="1">
      <alignment horizontal="right" vertical="center"/>
    </xf>
    <xf numFmtId="40" fontId="11" fillId="0" borderId="22" xfId="17" applyNumberFormat="1" applyFont="1" applyBorder="1" applyAlignment="1">
      <alignment vertical="center"/>
    </xf>
    <xf numFmtId="40" fontId="11" fillId="0" borderId="2" xfId="17" applyNumberFormat="1" applyFont="1" applyBorder="1" applyAlignment="1">
      <alignment horizontal="right" vertical="center"/>
    </xf>
    <xf numFmtId="40" fontId="11" fillId="0" borderId="4" xfId="17" applyNumberFormat="1" applyFont="1" applyBorder="1" applyAlignment="1">
      <alignment horizontal="right" vertical="center"/>
    </xf>
    <xf numFmtId="0" fontId="32" fillId="0" borderId="0" xfId="0" applyFont="1" applyFill="1" applyAlignment="1">
      <alignment horizontal="center"/>
    </xf>
    <xf numFmtId="0" fontId="32" fillId="0" borderId="0" xfId="0" applyFont="1" applyFill="1" applyAlignment="1">
      <alignment horizontal="left"/>
    </xf>
    <xf numFmtId="38" fontId="11" fillId="0" borderId="84" xfId="17" applyFont="1" applyBorder="1" applyAlignment="1">
      <alignment vertical="center" wrapText="1"/>
    </xf>
    <xf numFmtId="0" fontId="5" fillId="0" borderId="0" xfId="0" applyFont="1" applyBorder="1" applyAlignment="1">
      <alignment horizontal="center"/>
    </xf>
    <xf numFmtId="229" fontId="9" fillId="0" borderId="0" xfId="22" applyNumberFormat="1" applyFont="1" applyFill="1" applyBorder="1" applyAlignment="1" quotePrefix="1">
      <alignment horizontal="right" vertical="center"/>
      <protection/>
    </xf>
    <xf numFmtId="229" fontId="8" fillId="0" borderId="0" xfId="0" applyNumberFormat="1" applyFont="1" applyBorder="1" applyAlignment="1">
      <alignment/>
    </xf>
    <xf numFmtId="229" fontId="8" fillId="0" borderId="0" xfId="0" applyNumberFormat="1" applyFont="1" applyBorder="1" applyAlignment="1">
      <alignment horizontal="right" vertical="center"/>
    </xf>
    <xf numFmtId="229" fontId="8" fillId="0" borderId="0" xfId="0" applyNumberFormat="1" applyFont="1" applyBorder="1" applyAlignment="1">
      <alignment horizontal="right"/>
    </xf>
    <xf numFmtId="38" fontId="7" fillId="0" borderId="0" xfId="17" applyFont="1" applyFill="1" applyBorder="1" applyAlignment="1" quotePrefix="1">
      <alignment horizontal="right" vertical="center"/>
    </xf>
    <xf numFmtId="0" fontId="11" fillId="0" borderId="53" xfId="0" applyFont="1" applyBorder="1" applyAlignment="1">
      <alignment wrapText="1"/>
    </xf>
    <xf numFmtId="0" fontId="11" fillId="0" borderId="66" xfId="24" applyFont="1" applyBorder="1" applyAlignment="1">
      <alignment horizontal="center" vertical="center" wrapText="1"/>
      <protection/>
    </xf>
    <xf numFmtId="0" fontId="11" fillId="0" borderId="106" xfId="24" applyFont="1" applyBorder="1" applyAlignment="1">
      <alignment horizontal="center" vertical="center" wrapText="1"/>
      <protection/>
    </xf>
    <xf numFmtId="0" fontId="11" fillId="0" borderId="1" xfId="24" applyFont="1" applyBorder="1" applyAlignment="1">
      <alignment horizontal="center" vertical="center" wrapText="1"/>
      <protection/>
    </xf>
    <xf numFmtId="0" fontId="11" fillId="0" borderId="43" xfId="24" applyFont="1" applyBorder="1" applyAlignment="1">
      <alignment horizontal="center" vertical="center" wrapText="1"/>
      <protection/>
    </xf>
    <xf numFmtId="38" fontId="11" fillId="0" borderId="0" xfId="17" applyFont="1" applyAlignment="1">
      <alignment horizontal="right" vertical="center"/>
    </xf>
    <xf numFmtId="38" fontId="7" fillId="0" borderId="46" xfId="17" applyFont="1" applyFill="1" applyBorder="1" applyAlignment="1" quotePrefix="1">
      <alignment horizontal="right" vertical="center"/>
    </xf>
    <xf numFmtId="0" fontId="11" fillId="0" borderId="85" xfId="24" applyFont="1" applyBorder="1" applyAlignment="1">
      <alignment vertical="center" wrapText="1"/>
      <protection/>
    </xf>
    <xf numFmtId="0" fontId="11" fillId="0" borderId="14" xfId="24" applyFont="1" applyBorder="1" applyAlignment="1">
      <alignment vertical="center" wrapText="1"/>
      <protection/>
    </xf>
    <xf numFmtId="0" fontId="11" fillId="0" borderId="47" xfId="24" applyFont="1" applyBorder="1" applyAlignment="1">
      <alignment vertical="center" wrapText="1"/>
      <protection/>
    </xf>
    <xf numFmtId="38" fontId="5" fillId="0" borderId="20" xfId="17" applyFont="1" applyBorder="1" applyAlignment="1">
      <alignment horizontal="right" vertical="center"/>
    </xf>
    <xf numFmtId="38" fontId="5" fillId="0" borderId="13" xfId="17" applyFont="1" applyBorder="1" applyAlignment="1">
      <alignment horizontal="right" vertical="center"/>
    </xf>
    <xf numFmtId="38" fontId="5" fillId="0" borderId="84" xfId="17" applyFont="1" applyBorder="1" applyAlignment="1">
      <alignment horizontal="right" vertical="center"/>
    </xf>
    <xf numFmtId="38" fontId="5" fillId="0" borderId="13" xfId="17" applyFont="1" applyBorder="1" applyAlignment="1">
      <alignment horizontal="center" vertical="center"/>
    </xf>
    <xf numFmtId="181" fontId="6" fillId="0" borderId="13" xfId="22" applyNumberFormat="1" applyFont="1" applyFill="1" applyBorder="1" applyAlignment="1" quotePrefix="1">
      <alignment horizontal="right" vertical="top"/>
      <protection/>
    </xf>
    <xf numFmtId="38" fontId="5" fillId="0" borderId="0" xfId="17" applyFont="1" applyBorder="1" applyAlignment="1">
      <alignment horizontal="center" vertical="center"/>
    </xf>
    <xf numFmtId="38" fontId="5" fillId="0" borderId="3" xfId="17" applyFont="1" applyBorder="1" applyAlignment="1">
      <alignment horizontal="center" vertical="center"/>
    </xf>
    <xf numFmtId="38" fontId="30" fillId="0" borderId="0" xfId="17" applyFont="1" applyBorder="1" applyAlignment="1">
      <alignment horizontal="left" vertical="center"/>
    </xf>
    <xf numFmtId="38" fontId="5" fillId="0" borderId="15" xfId="17" applyFont="1" applyBorder="1" applyAlignment="1">
      <alignment horizontal="center" vertical="center"/>
    </xf>
    <xf numFmtId="38" fontId="5" fillId="0" borderId="46" xfId="17" applyFont="1" applyBorder="1" applyAlignment="1">
      <alignment horizontal="center" vertical="center"/>
    </xf>
    <xf numFmtId="38" fontId="11" fillId="0" borderId="10" xfId="17" applyFont="1" applyBorder="1" applyAlignment="1">
      <alignment horizontal="center" vertical="center" wrapText="1"/>
    </xf>
    <xf numFmtId="0" fontId="8" fillId="0" borderId="28" xfId="0" applyFont="1" applyBorder="1" applyAlignment="1">
      <alignment horizontal="center" vertical="center" wrapText="1"/>
    </xf>
    <xf numFmtId="0" fontId="8" fillId="0" borderId="56" xfId="0" applyFont="1" applyBorder="1" applyAlignment="1">
      <alignment horizontal="center" vertical="center" wrapText="1"/>
    </xf>
    <xf numFmtId="0" fontId="1" fillId="0" borderId="0" xfId="16" applyAlignment="1">
      <alignment/>
    </xf>
    <xf numFmtId="38" fontId="1" fillId="0" borderId="0" xfId="16" applyAlignment="1">
      <alignment/>
    </xf>
    <xf numFmtId="38" fontId="1" fillId="0" borderId="0" xfId="16" applyAlignment="1">
      <alignment horizontal="center" vertical="center"/>
    </xf>
    <xf numFmtId="0" fontId="1" fillId="0" borderId="0" xfId="16" applyAlignment="1">
      <alignment wrapText="1"/>
    </xf>
    <xf numFmtId="38" fontId="11" fillId="0" borderId="1" xfId="17" applyFont="1" applyBorder="1" applyAlignment="1">
      <alignment horizontal="center" vertical="center" wrapText="1"/>
    </xf>
    <xf numFmtId="38" fontId="11" fillId="0" borderId="43" xfId="17" applyFont="1" applyBorder="1" applyAlignment="1">
      <alignment horizontal="center" vertical="center" wrapText="1"/>
    </xf>
    <xf numFmtId="38" fontId="11" fillId="0" borderId="43" xfId="17" applyFont="1" applyBorder="1" applyAlignment="1">
      <alignment horizontal="center" vertical="center"/>
    </xf>
    <xf numFmtId="38" fontId="11" fillId="0" borderId="62" xfId="17" applyFont="1" applyBorder="1" applyAlignment="1">
      <alignment horizontal="center" vertical="center"/>
    </xf>
    <xf numFmtId="38" fontId="11" fillId="0" borderId="9" xfId="17" applyFont="1" applyBorder="1" applyAlignment="1">
      <alignment horizontal="center" vertical="center"/>
    </xf>
    <xf numFmtId="38" fontId="11" fillId="0" borderId="90" xfId="17" applyFont="1" applyBorder="1" applyAlignment="1">
      <alignment horizontal="center" vertical="center"/>
    </xf>
    <xf numFmtId="38" fontId="11" fillId="0" borderId="41" xfId="17" applyFont="1" applyBorder="1" applyAlignment="1">
      <alignment horizontal="center" vertical="center"/>
    </xf>
    <xf numFmtId="38" fontId="11" fillId="0" borderId="40" xfId="17" applyFont="1" applyBorder="1" applyAlignment="1">
      <alignment horizontal="center" vertical="center" wrapText="1"/>
    </xf>
    <xf numFmtId="38" fontId="12" fillId="0" borderId="41" xfId="17" applyFont="1" applyBorder="1" applyAlignment="1">
      <alignment/>
    </xf>
    <xf numFmtId="38" fontId="11" fillId="0" borderId="65" xfId="17" applyFont="1" applyBorder="1" applyAlignment="1">
      <alignment horizontal="center" vertical="center"/>
    </xf>
    <xf numFmtId="38" fontId="11" fillId="0" borderId="1" xfId="17" applyFont="1" applyBorder="1" applyAlignment="1">
      <alignment horizontal="center" vertical="center"/>
    </xf>
    <xf numFmtId="179" fontId="5" fillId="0" borderId="63" xfId="17" applyNumberFormat="1" applyFont="1" applyBorder="1" applyAlignment="1">
      <alignment horizontal="center" vertical="center" wrapText="1"/>
    </xf>
    <xf numFmtId="179" fontId="5" fillId="0" borderId="66" xfId="17" applyNumberFormat="1" applyFont="1" applyBorder="1" applyAlignment="1">
      <alignment horizontal="center" vertical="center"/>
    </xf>
    <xf numFmtId="38" fontId="5" fillId="0" borderId="10" xfId="17" applyFont="1" applyBorder="1" applyAlignment="1">
      <alignment horizontal="center" vertical="center"/>
    </xf>
    <xf numFmtId="38" fontId="5" fillId="0" borderId="118" xfId="17" applyFont="1" applyBorder="1" applyAlignment="1">
      <alignment horizontal="left" vertical="center" wrapText="1"/>
    </xf>
    <xf numFmtId="38" fontId="5" fillId="0" borderId="119" xfId="17" applyFont="1" applyBorder="1" applyAlignment="1">
      <alignment horizontal="left" vertical="center"/>
    </xf>
    <xf numFmtId="38" fontId="11" fillId="0" borderId="40" xfId="17" applyFont="1" applyBorder="1" applyAlignment="1">
      <alignment horizontal="center" vertical="center"/>
    </xf>
    <xf numFmtId="179" fontId="5" fillId="0" borderId="0" xfId="17" applyNumberFormat="1" applyFont="1" applyBorder="1" applyAlignment="1">
      <alignment horizontal="center" vertical="center"/>
    </xf>
    <xf numFmtId="179" fontId="5" fillId="0" borderId="72" xfId="17" applyNumberFormat="1" applyFont="1" applyBorder="1" applyAlignment="1">
      <alignment horizontal="center" vertical="center"/>
    </xf>
    <xf numFmtId="38" fontId="5" fillId="0" borderId="61" xfId="17" applyFont="1" applyBorder="1" applyAlignment="1">
      <alignment horizontal="center" vertical="center" wrapText="1"/>
    </xf>
    <xf numFmtId="38" fontId="5" fillId="0" borderId="64" xfId="17" applyFont="1" applyBorder="1" applyAlignment="1">
      <alignment horizontal="center" vertical="center"/>
    </xf>
    <xf numFmtId="38" fontId="5" fillId="0" borderId="62" xfId="17" applyFont="1" applyBorder="1" applyAlignment="1">
      <alignment horizontal="center" vertical="center" wrapText="1"/>
    </xf>
    <xf numFmtId="38" fontId="5" fillId="0" borderId="65" xfId="17" applyFont="1" applyBorder="1" applyAlignment="1">
      <alignment horizontal="center" vertical="center"/>
    </xf>
    <xf numFmtId="38" fontId="5" fillId="0" borderId="120" xfId="17" applyFont="1" applyBorder="1" applyAlignment="1">
      <alignment horizontal="left" vertical="center" wrapText="1"/>
    </xf>
    <xf numFmtId="38" fontId="5" fillId="0" borderId="121" xfId="17" applyFont="1" applyBorder="1" applyAlignment="1">
      <alignment horizontal="left" vertical="center"/>
    </xf>
    <xf numFmtId="180" fontId="5" fillId="0" borderId="9" xfId="17" applyNumberFormat="1" applyFont="1" applyBorder="1" applyAlignment="1">
      <alignment horizontal="center" vertical="center" wrapText="1"/>
    </xf>
    <xf numFmtId="180" fontId="5" fillId="0" borderId="1" xfId="17" applyNumberFormat="1" applyFont="1" applyBorder="1" applyAlignment="1">
      <alignment horizontal="center" vertical="center"/>
    </xf>
    <xf numFmtId="0" fontId="1" fillId="0" borderId="0" xfId="16" applyAlignment="1">
      <alignment/>
    </xf>
    <xf numFmtId="177" fontId="5" fillId="0" borderId="9" xfId="17" applyNumberFormat="1" applyFont="1" applyBorder="1" applyAlignment="1">
      <alignment horizontal="center" vertical="center" wrapText="1"/>
    </xf>
    <xf numFmtId="177" fontId="5" fillId="0" borderId="1" xfId="17" applyNumberFormat="1" applyFont="1" applyBorder="1" applyAlignment="1">
      <alignment horizontal="center" vertical="center"/>
    </xf>
    <xf numFmtId="178" fontId="5" fillId="0" borderId="9" xfId="17" applyNumberFormat="1" applyFont="1" applyBorder="1" applyAlignment="1">
      <alignment horizontal="center" vertical="center" wrapText="1"/>
    </xf>
    <xf numFmtId="178" fontId="5" fillId="0" borderId="1" xfId="17" applyNumberFormat="1" applyFont="1" applyBorder="1" applyAlignment="1">
      <alignment horizontal="center" vertical="center"/>
    </xf>
    <xf numFmtId="176" fontId="5" fillId="0" borderId="28" xfId="17" applyNumberFormat="1" applyFont="1" applyBorder="1" applyAlignment="1">
      <alignment horizontal="center" vertical="center"/>
    </xf>
    <xf numFmtId="176" fontId="5" fillId="0" borderId="56" xfId="17" applyNumberFormat="1" applyFont="1" applyBorder="1" applyAlignment="1">
      <alignment horizontal="center" vertical="center"/>
    </xf>
    <xf numFmtId="38" fontId="5" fillId="0" borderId="122" xfId="17" applyFont="1" applyBorder="1" applyAlignment="1">
      <alignment vertical="center" wrapText="1"/>
    </xf>
    <xf numFmtId="38" fontId="5" fillId="0" borderId="123" xfId="17" applyFont="1" applyBorder="1" applyAlignment="1">
      <alignment vertical="center"/>
    </xf>
    <xf numFmtId="38" fontId="5" fillId="0" borderId="40" xfId="17" applyFont="1" applyBorder="1" applyAlignment="1">
      <alignment horizontal="center" vertical="center"/>
    </xf>
    <xf numFmtId="38" fontId="5" fillId="0" borderId="41" xfId="17" applyFont="1" applyBorder="1" applyAlignment="1">
      <alignment horizontal="center" vertical="center"/>
    </xf>
    <xf numFmtId="38" fontId="5" fillId="0" borderId="9" xfId="17" applyFont="1" applyBorder="1" applyAlignment="1">
      <alignment horizontal="center" vertical="center"/>
    </xf>
    <xf numFmtId="40" fontId="5" fillId="0" borderId="9" xfId="17" applyNumberFormat="1" applyFont="1" applyBorder="1" applyAlignment="1">
      <alignment horizontal="center" vertical="center" wrapText="1"/>
    </xf>
    <xf numFmtId="40" fontId="5" fillId="0" borderId="1" xfId="17" applyNumberFormat="1" applyFont="1" applyBorder="1" applyAlignment="1">
      <alignment horizontal="center" vertical="center"/>
    </xf>
    <xf numFmtId="0" fontId="5" fillId="0" borderId="30" xfId="0" applyFont="1" applyBorder="1" applyAlignment="1">
      <alignment horizontal="center" vertical="center" wrapText="1"/>
    </xf>
    <xf numFmtId="0" fontId="5" fillId="0" borderId="124" xfId="0" applyFont="1" applyBorder="1" applyAlignment="1">
      <alignment horizontal="left" vertical="center" wrapText="1"/>
    </xf>
    <xf numFmtId="0" fontId="5" fillId="0" borderId="125" xfId="0" applyFont="1" applyBorder="1" applyAlignment="1">
      <alignment horizontal="left" vertical="center" wrapText="1"/>
    </xf>
    <xf numFmtId="0" fontId="5" fillId="0" borderId="61" xfId="0" applyFont="1" applyBorder="1" applyAlignment="1">
      <alignment horizontal="left" vertical="center" wrapText="1"/>
    </xf>
    <xf numFmtId="0" fontId="5" fillId="0" borderId="34"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180" fontId="5" fillId="0" borderId="28" xfId="17" applyNumberFormat="1" applyFont="1" applyBorder="1" applyAlignment="1">
      <alignment horizontal="center" vertical="center" wrapText="1"/>
    </xf>
    <xf numFmtId="180" fontId="5" fillId="0" borderId="56" xfId="17" applyNumberFormat="1" applyFont="1" applyBorder="1" applyAlignment="1">
      <alignment horizontal="center" vertical="center"/>
    </xf>
    <xf numFmtId="38" fontId="5" fillId="0" borderId="122" xfId="17" applyFont="1" applyBorder="1" applyAlignment="1">
      <alignment horizontal="left" vertical="center" wrapText="1"/>
    </xf>
    <xf numFmtId="38" fontId="5" fillId="0" borderId="123" xfId="17" applyFont="1" applyBorder="1" applyAlignment="1">
      <alignment horizontal="left" vertical="center"/>
    </xf>
    <xf numFmtId="38" fontId="5" fillId="0" borderId="1" xfId="17" applyFont="1" applyBorder="1" applyAlignment="1">
      <alignment horizontal="center" vertical="center"/>
    </xf>
    <xf numFmtId="0" fontId="8" fillId="0" borderId="10" xfId="0" applyFont="1" applyBorder="1" applyAlignment="1">
      <alignment horizontal="center" vertical="center"/>
    </xf>
    <xf numFmtId="0" fontId="8" fillId="0" borderId="53" xfId="0" applyFont="1" applyBorder="1" applyAlignment="1">
      <alignment horizontal="center" vertical="center"/>
    </xf>
    <xf numFmtId="0" fontId="8" fillId="0" borderId="40" xfId="0" applyFont="1" applyBorder="1" applyAlignment="1">
      <alignment horizontal="center" vertical="center"/>
    </xf>
    <xf numFmtId="0" fontId="8" fillId="0" borderId="126" xfId="0" applyFont="1" applyBorder="1" applyAlignment="1">
      <alignment horizontal="center" vertical="center"/>
    </xf>
    <xf numFmtId="0" fontId="8" fillId="0" borderId="127"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8" xfId="0" applyFont="1" applyBorder="1" applyAlignment="1">
      <alignment horizontal="center" vertical="center"/>
    </xf>
    <xf numFmtId="0" fontId="8" fillId="0" borderId="128" xfId="0" applyFont="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5" fillId="0" borderId="40" xfId="0" applyFont="1" applyBorder="1" applyAlignment="1">
      <alignment horizontal="center" vertical="center"/>
    </xf>
    <xf numFmtId="0" fontId="19" fillId="0" borderId="41" xfId="0" applyFont="1" applyBorder="1" applyAlignment="1">
      <alignment horizontal="center" vertical="center"/>
    </xf>
    <xf numFmtId="0" fontId="5" fillId="0" borderId="9" xfId="0" applyFont="1" applyBorder="1" applyAlignment="1">
      <alignment horizontal="center" vertical="center" wrapText="1"/>
    </xf>
    <xf numFmtId="0" fontId="19" fillId="0" borderId="1" xfId="0" applyFont="1" applyBorder="1" applyAlignment="1">
      <alignment horizontal="center" vertical="center"/>
    </xf>
    <xf numFmtId="0" fontId="18" fillId="0" borderId="9" xfId="0" applyFont="1" applyBorder="1" applyAlignment="1">
      <alignment horizontal="center" vertical="center" wrapText="1"/>
    </xf>
    <xf numFmtId="0" fontId="5" fillId="0" borderId="10" xfId="0" applyFont="1" applyBorder="1" applyAlignment="1">
      <alignment horizontal="center" vertical="center"/>
    </xf>
    <xf numFmtId="0" fontId="19" fillId="0" borderId="43" xfId="0" applyFont="1" applyBorder="1" applyAlignment="1">
      <alignment horizontal="center" vertical="center"/>
    </xf>
    <xf numFmtId="0" fontId="5" fillId="0" borderId="41"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distributed" vertical="center" indent="8"/>
    </xf>
    <xf numFmtId="0" fontId="5" fillId="0" borderId="53" xfId="0" applyFont="1" applyBorder="1" applyAlignment="1">
      <alignment horizontal="distributed" vertical="center" indent="8"/>
    </xf>
    <xf numFmtId="0" fontId="5" fillId="0" borderId="40" xfId="0" applyFont="1" applyBorder="1" applyAlignment="1">
      <alignment horizontal="distributed" vertical="center" indent="8"/>
    </xf>
    <xf numFmtId="0" fontId="5" fillId="0" borderId="10" xfId="0" applyFont="1" applyBorder="1" applyAlignment="1">
      <alignment horizontal="center"/>
    </xf>
    <xf numFmtId="0" fontId="4" fillId="0" borderId="53" xfId="0" applyFont="1" applyBorder="1" applyAlignment="1">
      <alignment/>
    </xf>
    <xf numFmtId="0" fontId="4" fillId="0" borderId="40" xfId="0" applyFont="1" applyBorder="1" applyAlignment="1">
      <alignment/>
    </xf>
    <xf numFmtId="0" fontId="30" fillId="0" borderId="0" xfId="0" applyFont="1" applyAlignment="1">
      <alignment wrapText="1"/>
    </xf>
    <xf numFmtId="0" fontId="25" fillId="0" borderId="0" xfId="0" applyFont="1" applyAlignment="1">
      <alignment/>
    </xf>
    <xf numFmtId="0" fontId="5" fillId="0" borderId="61" xfId="0" applyFont="1" applyBorder="1" applyAlignment="1">
      <alignment horizontal="center" vertical="center" wrapText="1"/>
    </xf>
    <xf numFmtId="0" fontId="4" fillId="0" borderId="64" xfId="0" applyFont="1" applyBorder="1" applyAlignment="1">
      <alignment horizontal="center" vertical="center"/>
    </xf>
    <xf numFmtId="0" fontId="11" fillId="0" borderId="62" xfId="0" applyFont="1" applyBorder="1" applyAlignment="1">
      <alignment vertical="center" wrapText="1"/>
    </xf>
    <xf numFmtId="0" fontId="4" fillId="0" borderId="65" xfId="0" applyFont="1" applyBorder="1" applyAlignment="1">
      <alignment/>
    </xf>
    <xf numFmtId="0" fontId="11" fillId="0" borderId="125" xfId="0" applyFont="1" applyBorder="1" applyAlignment="1">
      <alignment vertical="center" wrapText="1"/>
    </xf>
    <xf numFmtId="0" fontId="4" fillId="0" borderId="66" xfId="0" applyFont="1" applyBorder="1" applyAlignment="1">
      <alignment/>
    </xf>
    <xf numFmtId="0" fontId="5" fillId="0" borderId="129" xfId="0" applyFont="1" applyBorder="1" applyAlignment="1">
      <alignment horizontal="center" vertical="center"/>
    </xf>
    <xf numFmtId="0" fontId="5" fillId="0" borderId="92" xfId="0" applyFont="1" applyBorder="1" applyAlignment="1">
      <alignment horizontal="center" vertical="center"/>
    </xf>
    <xf numFmtId="0" fontId="0" fillId="0" borderId="9" xfId="0" applyBorder="1" applyAlignment="1">
      <alignment/>
    </xf>
    <xf numFmtId="0" fontId="0" fillId="0" borderId="10" xfId="0" applyBorder="1" applyAlignment="1">
      <alignment/>
    </xf>
    <xf numFmtId="0" fontId="5" fillId="0" borderId="125" xfId="0" applyFont="1" applyBorder="1" applyAlignment="1">
      <alignment horizontal="right"/>
    </xf>
    <xf numFmtId="202" fontId="5" fillId="0" borderId="125" xfId="0" applyNumberFormat="1" applyFont="1" applyBorder="1" applyAlignment="1">
      <alignment horizontal="right"/>
    </xf>
    <xf numFmtId="202" fontId="8" fillId="0" borderId="0" xfId="0" applyNumberFormat="1" applyFont="1" applyAlignment="1">
      <alignment/>
    </xf>
    <xf numFmtId="0" fontId="22" fillId="0" borderId="85"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3" xfId="0" applyFont="1" applyFill="1" applyBorder="1" applyAlignment="1">
      <alignment horizontal="center" vertical="center" wrapText="1"/>
    </xf>
    <xf numFmtId="0" fontId="22" fillId="0" borderId="125"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90"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2" fillId="0" borderId="10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80" xfId="0" applyFont="1" applyBorder="1" applyAlignment="1">
      <alignment horizontal="center" vertical="center" wrapText="1"/>
    </xf>
    <xf numFmtId="0" fontId="22" fillId="0" borderId="65"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0"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64" xfId="0" applyFont="1" applyFill="1" applyBorder="1" applyAlignment="1">
      <alignment horizontal="center" vertical="center"/>
    </xf>
    <xf numFmtId="0" fontId="11" fillId="0" borderId="61" xfId="0" applyFont="1" applyBorder="1" applyAlignment="1">
      <alignment horizontal="center" vertical="center"/>
    </xf>
    <xf numFmtId="0" fontId="11" fillId="0" borderId="14" xfId="0" applyFont="1" applyBorder="1" applyAlignment="1">
      <alignment horizontal="center" vertical="center"/>
    </xf>
    <xf numFmtId="0" fontId="11" fillId="0" borderId="64" xfId="0" applyFont="1" applyBorder="1" applyAlignment="1">
      <alignment horizontal="center" vertical="center"/>
    </xf>
    <xf numFmtId="0" fontId="11" fillId="0" borderId="85" xfId="24" applyFont="1" applyBorder="1" applyAlignment="1">
      <alignment horizontal="center" vertical="center" wrapText="1"/>
      <protection/>
    </xf>
    <xf numFmtId="0" fontId="11" fillId="0" borderId="64" xfId="24" applyFont="1" applyBorder="1" applyAlignment="1">
      <alignment horizontal="center" vertical="center" wrapText="1"/>
      <protection/>
    </xf>
    <xf numFmtId="0" fontId="5" fillId="0" borderId="105" xfId="0" applyFont="1" applyBorder="1" applyAlignment="1">
      <alignment horizontal="center"/>
    </xf>
    <xf numFmtId="0" fontId="5" fillId="0" borderId="69" xfId="0" applyFont="1" applyBorder="1" applyAlignment="1">
      <alignment horizontal="center"/>
    </xf>
    <xf numFmtId="0" fontId="11" fillId="0" borderId="90" xfId="24" applyFont="1" applyBorder="1" applyAlignment="1">
      <alignment horizontal="center" vertical="center" wrapText="1"/>
      <protection/>
    </xf>
    <xf numFmtId="0" fontId="11" fillId="0" borderId="65" xfId="24" applyFont="1" applyBorder="1" applyAlignment="1">
      <alignment horizontal="center" vertical="center" wrapText="1"/>
      <protection/>
    </xf>
    <xf numFmtId="0" fontId="5" fillId="0" borderId="53" xfId="0" applyFont="1" applyBorder="1" applyAlignment="1">
      <alignment horizontal="center"/>
    </xf>
    <xf numFmtId="0" fontId="11" fillId="0" borderId="105" xfId="24" applyFont="1" applyBorder="1" applyAlignment="1">
      <alignment horizontal="center" vertical="center" wrapText="1"/>
      <protection/>
    </xf>
    <xf numFmtId="0" fontId="33" fillId="0" borderId="66" xfId="24" applyFont="1" applyBorder="1" applyAlignment="1">
      <alignment horizontal="center" vertical="center" wrapText="1"/>
      <protection/>
    </xf>
    <xf numFmtId="0" fontId="11" fillId="0" borderId="0" xfId="24" applyFont="1" applyBorder="1" applyAlignment="1">
      <alignment horizontal="center" vertical="center" wrapText="1"/>
      <protection/>
    </xf>
    <xf numFmtId="0" fontId="11" fillId="0" borderId="106" xfId="24" applyFont="1" applyBorder="1" applyAlignment="1">
      <alignment horizontal="center" vertical="center" wrapText="1"/>
      <protection/>
    </xf>
    <xf numFmtId="0" fontId="5" fillId="0" borderId="0" xfId="0" applyFont="1" applyBorder="1" applyAlignment="1">
      <alignment horizontal="center"/>
    </xf>
    <xf numFmtId="0" fontId="5" fillId="0" borderId="91" xfId="0" applyFont="1" applyBorder="1" applyAlignment="1">
      <alignment horizontal="center"/>
    </xf>
    <xf numFmtId="0" fontId="11" fillId="0" borderId="13" xfId="24" applyFont="1" applyBorder="1" applyAlignment="1">
      <alignment horizontal="center" vertical="center" wrapText="1"/>
      <protection/>
    </xf>
    <xf numFmtId="0" fontId="11" fillId="0" borderId="66" xfId="24" applyFont="1" applyBorder="1" applyAlignment="1">
      <alignment horizontal="center" vertical="center" wrapText="1"/>
      <protection/>
    </xf>
    <xf numFmtId="0" fontId="5" fillId="0" borderId="85" xfId="0" applyFont="1" applyBorder="1" applyAlignment="1">
      <alignment horizontal="center"/>
    </xf>
    <xf numFmtId="0" fontId="30" fillId="0" borderId="0" xfId="0" applyFont="1" applyBorder="1" applyAlignment="1">
      <alignment horizontal="left" wrapText="1"/>
    </xf>
    <xf numFmtId="0" fontId="11" fillId="0" borderId="61" xfId="24" applyFont="1" applyBorder="1" applyAlignment="1">
      <alignment horizontal="center" vertical="center" wrapText="1"/>
      <protection/>
    </xf>
    <xf numFmtId="0" fontId="11" fillId="0" borderId="14" xfId="24" applyFont="1" applyBorder="1" applyAlignment="1">
      <alignment horizontal="center" vertical="center" wrapText="1"/>
      <protection/>
    </xf>
    <xf numFmtId="0" fontId="11" fillId="0" borderId="63" xfId="24" applyFont="1" applyBorder="1" applyAlignment="1">
      <alignment horizontal="center" vertical="center" wrapText="1"/>
      <protection/>
    </xf>
    <xf numFmtId="0" fontId="11" fillId="0" borderId="53" xfId="0" applyFont="1" applyBorder="1" applyAlignment="1">
      <alignment horizontal="center" wrapText="1"/>
    </xf>
    <xf numFmtId="0" fontId="11" fillId="0" borderId="40" xfId="0" applyFont="1" applyBorder="1" applyAlignment="1">
      <alignment horizontal="center" wrapText="1"/>
    </xf>
    <xf numFmtId="0" fontId="11" fillId="0" borderId="80" xfId="24" applyFont="1" applyBorder="1" applyAlignment="1">
      <alignment horizontal="center" vertical="center" wrapText="1"/>
      <protection/>
    </xf>
    <xf numFmtId="0" fontId="4" fillId="0" borderId="6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4" xfId="0" applyFont="1" applyBorder="1" applyAlignment="1">
      <alignment horizontal="center" vertical="center" wrapText="1"/>
    </xf>
    <xf numFmtId="202" fontId="22" fillId="0" borderId="125" xfId="0" applyNumberFormat="1" applyFont="1" applyBorder="1" applyAlignment="1">
      <alignment horizontal="right" vertical="center"/>
    </xf>
    <xf numFmtId="202" fontId="22" fillId="0" borderId="9" xfId="0" applyNumberFormat="1" applyFont="1" applyBorder="1" applyAlignment="1">
      <alignment horizontal="center" vertical="center"/>
    </xf>
    <xf numFmtId="202" fontId="22" fillId="0" borderId="1" xfId="0" applyNumberFormat="1" applyFont="1" applyBorder="1" applyAlignment="1">
      <alignment horizontal="center" vertical="center"/>
    </xf>
    <xf numFmtId="206" fontId="22" fillId="0" borderId="9" xfId="0" applyNumberFormat="1" applyFont="1" applyBorder="1" applyAlignment="1">
      <alignment horizontal="center" vertical="center" wrapText="1"/>
    </xf>
    <xf numFmtId="206" fontId="22" fillId="0" borderId="1" xfId="0" applyNumberFormat="1" applyFont="1" applyBorder="1" applyAlignment="1">
      <alignment horizontal="center" vertical="center"/>
    </xf>
    <xf numFmtId="202" fontId="22" fillId="0" borderId="130" xfId="0" applyNumberFormat="1" applyFont="1" applyBorder="1" applyAlignment="1">
      <alignment horizontal="left" vertical="center" wrapText="1"/>
    </xf>
    <xf numFmtId="202" fontId="22" fillId="0" borderId="131" xfId="0" applyNumberFormat="1" applyFont="1" applyBorder="1" applyAlignment="1">
      <alignment horizontal="left" vertical="center" wrapText="1"/>
    </xf>
    <xf numFmtId="202" fontId="22" fillId="0" borderId="132" xfId="0" applyNumberFormat="1" applyFont="1" applyBorder="1" applyAlignment="1">
      <alignment horizontal="left" vertical="center" wrapText="1"/>
    </xf>
    <xf numFmtId="202" fontId="22" fillId="0" borderId="133" xfId="0" applyNumberFormat="1" applyFont="1" applyBorder="1" applyAlignment="1">
      <alignment horizontal="left" vertical="center" wrapText="1"/>
    </xf>
    <xf numFmtId="202" fontId="22" fillId="0" borderId="10" xfId="0" applyNumberFormat="1" applyFont="1" applyBorder="1" applyAlignment="1">
      <alignment horizontal="center" vertical="center" wrapText="1"/>
    </xf>
    <xf numFmtId="202" fontId="22" fillId="0" borderId="43" xfId="0" applyNumberFormat="1" applyFont="1" applyBorder="1" applyAlignment="1">
      <alignment horizontal="center" vertical="center"/>
    </xf>
    <xf numFmtId="179" fontId="22" fillId="0" borderId="9" xfId="0" applyNumberFormat="1" applyFont="1" applyBorder="1" applyAlignment="1">
      <alignment horizontal="center" vertical="center"/>
    </xf>
    <xf numFmtId="179" fontId="22" fillId="0" borderId="1" xfId="0" applyNumberFormat="1" applyFont="1" applyBorder="1" applyAlignment="1">
      <alignment horizontal="center" vertical="center"/>
    </xf>
    <xf numFmtId="179" fontId="13" fillId="0" borderId="9" xfId="0" applyNumberFormat="1" applyFont="1" applyBorder="1" applyAlignment="1">
      <alignment horizontal="center" vertical="center" wrapText="1"/>
    </xf>
    <xf numFmtId="179" fontId="13" fillId="0" borderId="1" xfId="0" applyNumberFormat="1" applyFont="1" applyBorder="1" applyAlignment="1">
      <alignment horizontal="center" vertical="center"/>
    </xf>
    <xf numFmtId="202" fontId="22" fillId="0" borderId="9" xfId="0" applyNumberFormat="1" applyFont="1" applyBorder="1" applyAlignment="1">
      <alignment horizontal="center" vertical="center" wrapText="1"/>
    </xf>
    <xf numFmtId="38" fontId="22" fillId="0" borderId="9" xfId="17" applyFont="1" applyBorder="1" applyAlignment="1">
      <alignment horizontal="center" vertical="center"/>
    </xf>
    <xf numFmtId="38" fontId="22" fillId="0" borderId="10" xfId="17" applyFont="1" applyBorder="1" applyAlignment="1">
      <alignment horizontal="center" vertical="center"/>
    </xf>
    <xf numFmtId="38" fontId="22" fillId="0" borderId="130" xfId="17" applyFont="1" applyBorder="1" applyAlignment="1">
      <alignment horizontal="left" vertical="center" wrapText="1"/>
    </xf>
    <xf numFmtId="38" fontId="22" fillId="0" borderId="131" xfId="17" applyFont="1" applyBorder="1" applyAlignment="1">
      <alignment horizontal="left" vertical="center" wrapText="1"/>
    </xf>
    <xf numFmtId="38" fontId="22" fillId="0" borderId="132" xfId="17" applyFont="1" applyBorder="1" applyAlignment="1">
      <alignment horizontal="left" vertical="center" wrapText="1"/>
    </xf>
    <xf numFmtId="38" fontId="22" fillId="0" borderId="133" xfId="17" applyFont="1" applyBorder="1" applyAlignment="1">
      <alignment horizontal="left" vertical="center" wrapText="1"/>
    </xf>
    <xf numFmtId="38" fontId="11" fillId="0" borderId="130" xfId="17" applyFont="1" applyBorder="1" applyAlignment="1">
      <alignment horizontal="left" vertical="center" wrapText="1"/>
    </xf>
    <xf numFmtId="38" fontId="11" fillId="0" borderId="131" xfId="17" applyFont="1" applyBorder="1" applyAlignment="1">
      <alignment horizontal="left" vertical="center" wrapText="1"/>
    </xf>
    <xf numFmtId="38" fontId="11" fillId="0" borderId="132" xfId="17" applyFont="1" applyBorder="1" applyAlignment="1">
      <alignment horizontal="left" vertical="center" wrapText="1"/>
    </xf>
    <xf numFmtId="38" fontId="11" fillId="0" borderId="133" xfId="17" applyFont="1" applyBorder="1" applyAlignment="1">
      <alignment horizontal="left" vertical="center" wrapText="1"/>
    </xf>
    <xf numFmtId="38" fontId="11" fillId="0" borderId="10" xfId="17" applyFont="1" applyBorder="1" applyAlignment="1">
      <alignment horizontal="center" vertical="center"/>
    </xf>
    <xf numFmtId="38" fontId="30" fillId="0" borderId="0" xfId="17" applyFont="1" applyAlignment="1">
      <alignment vertical="center" wrapText="1"/>
    </xf>
    <xf numFmtId="0" fontId="0" fillId="0" borderId="0" xfId="0" applyAlignment="1">
      <alignment vertical="center" wrapText="1"/>
    </xf>
    <xf numFmtId="38" fontId="13" fillId="0" borderId="1" xfId="17" applyFont="1" applyBorder="1" applyAlignment="1">
      <alignment horizontal="center" vertical="center" wrapText="1"/>
    </xf>
    <xf numFmtId="38" fontId="13" fillId="0" borderId="1" xfId="17" applyFont="1" applyBorder="1" applyAlignment="1">
      <alignment horizontal="center" vertical="center"/>
    </xf>
    <xf numFmtId="38" fontId="13" fillId="0" borderId="63" xfId="17" applyFont="1" applyBorder="1" applyAlignment="1">
      <alignment horizontal="center" vertical="center" wrapText="1"/>
    </xf>
    <xf numFmtId="38" fontId="13" fillId="0" borderId="13" xfId="17" applyFont="1" applyBorder="1" applyAlignment="1">
      <alignment horizontal="center" vertical="center"/>
    </xf>
    <xf numFmtId="38" fontId="13" fillId="0" borderId="66" xfId="17" applyFont="1" applyBorder="1" applyAlignment="1">
      <alignment horizontal="center" vertical="center"/>
    </xf>
    <xf numFmtId="38" fontId="13" fillId="0" borderId="134" xfId="17" applyFont="1" applyBorder="1" applyAlignment="1">
      <alignment horizontal="left" vertical="center" wrapText="1"/>
    </xf>
    <xf numFmtId="38" fontId="13" fillId="0" borderId="120" xfId="17" applyFont="1" applyBorder="1" applyAlignment="1">
      <alignment horizontal="left" vertical="center" wrapText="1"/>
    </xf>
    <xf numFmtId="38" fontId="13" fillId="0" borderId="135" xfId="17" applyFont="1" applyBorder="1" applyAlignment="1">
      <alignment horizontal="left" vertical="center" wrapText="1"/>
    </xf>
    <xf numFmtId="38" fontId="13" fillId="0" borderId="136" xfId="17" applyFont="1" applyBorder="1" applyAlignment="1">
      <alignment horizontal="left" vertical="center" wrapText="1"/>
    </xf>
    <xf numFmtId="38" fontId="13" fillId="0" borderId="137" xfId="17" applyFont="1" applyBorder="1" applyAlignment="1">
      <alignment horizontal="left" vertical="center" wrapText="1"/>
    </xf>
    <xf numFmtId="38" fontId="13" fillId="0" borderId="121" xfId="17" applyFont="1" applyBorder="1" applyAlignment="1">
      <alignment horizontal="left" vertical="center" wrapText="1"/>
    </xf>
    <xf numFmtId="38" fontId="13" fillId="0" borderId="9" xfId="17" applyFont="1" applyBorder="1" applyAlignment="1">
      <alignment horizontal="center" vertical="center"/>
    </xf>
    <xf numFmtId="40" fontId="13" fillId="0" borderId="1" xfId="17" applyNumberFormat="1" applyFont="1" applyBorder="1" applyAlignment="1">
      <alignment horizontal="center" vertical="center" wrapText="1"/>
    </xf>
    <xf numFmtId="40" fontId="13" fillId="0" borderId="1" xfId="17" applyNumberFormat="1" applyFont="1" applyBorder="1" applyAlignment="1">
      <alignment horizontal="center" vertical="center"/>
    </xf>
    <xf numFmtId="0" fontId="13" fillId="0" borderId="90" xfId="21" applyFont="1" applyBorder="1" applyAlignment="1">
      <alignment horizontal="center" vertical="center" wrapText="1"/>
      <protection/>
    </xf>
    <xf numFmtId="0" fontId="13" fillId="0" borderId="65" xfId="21" applyFont="1" applyBorder="1" applyAlignment="1">
      <alignment horizontal="center" vertical="center" wrapText="1"/>
      <protection/>
    </xf>
    <xf numFmtId="179" fontId="11" fillId="0" borderId="9" xfId="21" applyNumberFormat="1" applyFont="1" applyBorder="1" applyAlignment="1">
      <alignment horizontal="center" vertical="center" wrapText="1"/>
      <protection/>
    </xf>
    <xf numFmtId="179" fontId="11" fillId="0" borderId="1" xfId="21" applyNumberFormat="1" applyFont="1" applyBorder="1" applyAlignment="1">
      <alignment horizontal="center" vertical="center" wrapText="1"/>
      <protection/>
    </xf>
    <xf numFmtId="0" fontId="13" fillId="0" borderId="1" xfId="21" applyFont="1" applyBorder="1" applyAlignment="1">
      <alignment horizontal="center" vertical="center" wrapText="1"/>
      <protection/>
    </xf>
    <xf numFmtId="0" fontId="11" fillId="0" borderId="63" xfId="21" applyFont="1" applyBorder="1" applyAlignment="1">
      <alignment horizontal="center" vertical="center" wrapText="1"/>
      <protection/>
    </xf>
    <xf numFmtId="0" fontId="11" fillId="0" borderId="125" xfId="21" applyFont="1" applyBorder="1" applyAlignment="1">
      <alignment horizontal="center" vertical="center" wrapText="1"/>
      <protection/>
    </xf>
    <xf numFmtId="0" fontId="11" fillId="0" borderId="61" xfId="21" applyFont="1" applyBorder="1" applyAlignment="1">
      <alignment horizontal="center" vertical="center" wrapText="1"/>
      <protection/>
    </xf>
    <xf numFmtId="0" fontId="11" fillId="0" borderId="66" xfId="21" applyFont="1" applyBorder="1" applyAlignment="1">
      <alignment horizontal="center" vertical="center" wrapText="1"/>
      <protection/>
    </xf>
    <xf numFmtId="0" fontId="11" fillId="0" borderId="106" xfId="21" applyFont="1" applyBorder="1" applyAlignment="1">
      <alignment horizontal="center" vertical="center" wrapText="1"/>
      <protection/>
    </xf>
    <xf numFmtId="0" fontId="11" fillId="0" borderId="64" xfId="21" applyFont="1" applyBorder="1" applyAlignment="1">
      <alignment horizontal="center" vertical="center" wrapText="1"/>
      <protection/>
    </xf>
    <xf numFmtId="0" fontId="11" fillId="0" borderId="9" xfId="21" applyFont="1" applyBorder="1" applyAlignment="1">
      <alignment horizontal="center" vertical="center" wrapText="1"/>
      <protection/>
    </xf>
    <xf numFmtId="0" fontId="24" fillId="0" borderId="1" xfId="21" applyFont="1" applyBorder="1" applyAlignment="1">
      <alignment horizontal="center" vertical="center" wrapText="1"/>
      <protection/>
    </xf>
    <xf numFmtId="0" fontId="11" fillId="0" borderId="134" xfId="21" applyFont="1" applyBorder="1" applyAlignment="1">
      <alignment horizontal="left" vertical="center" wrapText="1"/>
      <protection/>
    </xf>
    <xf numFmtId="0" fontId="11" fillId="0" borderId="120" xfId="21" applyFont="1" applyBorder="1" applyAlignment="1">
      <alignment horizontal="left" vertical="center" wrapText="1"/>
      <protection/>
    </xf>
    <xf numFmtId="0" fontId="11" fillId="0" borderId="135" xfId="21" applyFont="1" applyBorder="1" applyAlignment="1">
      <alignment horizontal="left" vertical="center" wrapText="1"/>
      <protection/>
    </xf>
    <xf numFmtId="0" fontId="11" fillId="0" borderId="136" xfId="21" applyFont="1" applyBorder="1" applyAlignment="1">
      <alignment horizontal="left" vertical="center" wrapText="1"/>
      <protection/>
    </xf>
    <xf numFmtId="0" fontId="11" fillId="0" borderId="137" xfId="21" applyFont="1" applyBorder="1" applyAlignment="1">
      <alignment horizontal="left" vertical="center" wrapText="1"/>
      <protection/>
    </xf>
    <xf numFmtId="0" fontId="11" fillId="0" borderId="121" xfId="21" applyFont="1" applyBorder="1" applyAlignment="1">
      <alignment horizontal="left" vertical="center" wrapText="1"/>
      <protection/>
    </xf>
    <xf numFmtId="0" fontId="11" fillId="0" borderId="80" xfId="21" applyFont="1" applyBorder="1" applyAlignment="1">
      <alignment horizontal="center" vertical="center" wrapText="1"/>
      <protection/>
    </xf>
    <xf numFmtId="0" fontId="11" fillId="0" borderId="65" xfId="21" applyFont="1" applyBorder="1" applyAlignment="1">
      <alignment horizontal="center" vertical="center" wrapText="1"/>
      <protection/>
    </xf>
    <xf numFmtId="0" fontId="11" fillId="0" borderId="90" xfId="21" applyFont="1" applyBorder="1" applyAlignment="1">
      <alignment horizontal="center" vertical="center" wrapText="1"/>
      <protection/>
    </xf>
    <xf numFmtId="38" fontId="13" fillId="0" borderId="10" xfId="17" applyFont="1" applyBorder="1" applyAlignment="1">
      <alignment horizontal="center" vertical="center" wrapText="1"/>
    </xf>
    <xf numFmtId="0" fontId="0" fillId="0" borderId="1" xfId="0" applyBorder="1" applyAlignment="1">
      <alignment horizontal="center" vertical="center" wrapText="1"/>
    </xf>
    <xf numFmtId="38" fontId="13" fillId="0" borderId="9" xfId="17" applyFont="1" applyBorder="1" applyAlignment="1">
      <alignment horizontal="center" vertical="center" wrapText="1"/>
    </xf>
    <xf numFmtId="38" fontId="13" fillId="0" borderId="130" xfId="17" applyFont="1" applyBorder="1" applyAlignment="1">
      <alignment horizontal="left" vertical="center" wrapText="1"/>
    </xf>
    <xf numFmtId="38" fontId="13" fillId="0" borderId="131" xfId="17" applyFont="1" applyBorder="1" applyAlignment="1">
      <alignment horizontal="left" vertical="center" wrapText="1"/>
    </xf>
    <xf numFmtId="38" fontId="13" fillId="0" borderId="132" xfId="17" applyFont="1" applyBorder="1" applyAlignment="1">
      <alignment horizontal="left" vertical="center" wrapText="1"/>
    </xf>
    <xf numFmtId="38" fontId="13" fillId="0" borderId="133" xfId="17" applyFont="1" applyBorder="1" applyAlignment="1">
      <alignment horizontal="left" vertical="center" wrapText="1"/>
    </xf>
    <xf numFmtId="38" fontId="13" fillId="0" borderId="43" xfId="17" applyFont="1" applyBorder="1" applyAlignment="1">
      <alignment horizontal="center" vertical="center" wrapText="1"/>
    </xf>
    <xf numFmtId="38" fontId="13" fillId="0" borderId="125" xfId="17" applyFont="1" applyBorder="1" applyAlignment="1">
      <alignment horizontal="center" vertical="center" wrapText="1"/>
    </xf>
    <xf numFmtId="38" fontId="13" fillId="0" borderId="61" xfId="17" applyFont="1" applyBorder="1" applyAlignment="1">
      <alignment horizontal="center" vertical="center" wrapText="1"/>
    </xf>
    <xf numFmtId="38" fontId="13" fillId="0" borderId="62" xfId="17" applyFont="1" applyBorder="1" applyAlignment="1">
      <alignment horizontal="center" vertical="center" wrapText="1"/>
    </xf>
    <xf numFmtId="38" fontId="13" fillId="0" borderId="65" xfId="17" applyFont="1" applyBorder="1" applyAlignment="1">
      <alignment horizontal="center" vertical="center" wrapText="1"/>
    </xf>
    <xf numFmtId="38" fontId="13" fillId="0" borderId="53" xfId="17" applyFont="1" applyBorder="1" applyAlignment="1">
      <alignment horizontal="center" vertical="center" wrapText="1"/>
    </xf>
    <xf numFmtId="38" fontId="13" fillId="0" borderId="40" xfId="17" applyFont="1" applyBorder="1" applyAlignment="1">
      <alignment horizontal="center" vertical="center" wrapText="1"/>
    </xf>
    <xf numFmtId="38" fontId="11" fillId="0" borderId="53" xfId="17" applyFont="1" applyBorder="1" applyAlignment="1">
      <alignment horizontal="center" vertical="center"/>
    </xf>
    <xf numFmtId="38" fontId="22" fillId="0" borderId="53" xfId="17" applyFont="1" applyBorder="1" applyAlignment="1">
      <alignment vertical="center"/>
    </xf>
    <xf numFmtId="38" fontId="22" fillId="0" borderId="40" xfId="17" applyFont="1" applyBorder="1" applyAlignment="1">
      <alignment vertical="center"/>
    </xf>
    <xf numFmtId="38" fontId="13" fillId="0" borderId="125" xfId="17" applyFont="1" applyBorder="1" applyAlignment="1">
      <alignment horizontal="right" vertical="center" wrapText="1"/>
    </xf>
    <xf numFmtId="0" fontId="1" fillId="0" borderId="0" xfId="16" applyFill="1" applyAlignment="1">
      <alignment vertical="center"/>
    </xf>
  </cellXfs>
  <cellStyles count="14">
    <cellStyle name="Normal" xfId="0"/>
    <cellStyle name="Percent" xfId="15"/>
    <cellStyle name="Hyperlink" xfId="16"/>
    <cellStyle name="Comma [0]" xfId="17"/>
    <cellStyle name="Comma" xfId="18"/>
    <cellStyle name="Currency [0]" xfId="19"/>
    <cellStyle name="Currency" xfId="20"/>
    <cellStyle name="標準_１６～ 作成中" xfId="21"/>
    <cellStyle name="標準_JB16" xfId="22"/>
    <cellStyle name="標準_リンクを作成する" xfId="23"/>
    <cellStyle name="標準_新" xfId="24"/>
    <cellStyle name="標準_第7表" xfId="25"/>
    <cellStyle name="標準_本編表１～"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19050</xdr:colOff>
      <xdr:row>4</xdr:row>
      <xdr:rowOff>0</xdr:rowOff>
    </xdr:to>
    <xdr:sp>
      <xdr:nvSpPr>
        <xdr:cNvPr id="1" name="Line 1"/>
        <xdr:cNvSpPr>
          <a:spLocks/>
        </xdr:cNvSpPr>
      </xdr:nvSpPr>
      <xdr:spPr>
        <a:xfrm>
          <a:off x="9525" y="447675"/>
          <a:ext cx="20955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3</xdr:col>
      <xdr:colOff>9525</xdr:colOff>
      <xdr:row>5</xdr:row>
      <xdr:rowOff>0</xdr:rowOff>
    </xdr:to>
    <xdr:sp>
      <xdr:nvSpPr>
        <xdr:cNvPr id="2" name="Line 2"/>
        <xdr:cNvSpPr>
          <a:spLocks/>
        </xdr:cNvSpPr>
      </xdr:nvSpPr>
      <xdr:spPr>
        <a:xfrm>
          <a:off x="9525" y="447675"/>
          <a:ext cx="2085975" cy="752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xdr:row>
      <xdr:rowOff>19050</xdr:rowOff>
    </xdr:from>
    <xdr:to>
      <xdr:col>17</xdr:col>
      <xdr:colOff>9525</xdr:colOff>
      <xdr:row>5</xdr:row>
      <xdr:rowOff>9525</xdr:rowOff>
    </xdr:to>
    <xdr:sp>
      <xdr:nvSpPr>
        <xdr:cNvPr id="1" name="Line 1"/>
        <xdr:cNvSpPr>
          <a:spLocks/>
        </xdr:cNvSpPr>
      </xdr:nvSpPr>
      <xdr:spPr>
        <a:xfrm>
          <a:off x="7019925" y="457200"/>
          <a:ext cx="952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xdr:row>
      <xdr:rowOff>19050</xdr:rowOff>
    </xdr:from>
    <xdr:to>
      <xdr:col>21</xdr:col>
      <xdr:colOff>9525</xdr:colOff>
      <xdr:row>5</xdr:row>
      <xdr:rowOff>9525</xdr:rowOff>
    </xdr:to>
    <xdr:sp>
      <xdr:nvSpPr>
        <xdr:cNvPr id="1" name="Line 1"/>
        <xdr:cNvSpPr>
          <a:spLocks/>
        </xdr:cNvSpPr>
      </xdr:nvSpPr>
      <xdr:spPr>
        <a:xfrm>
          <a:off x="11525250" y="457200"/>
          <a:ext cx="952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19050</xdr:rowOff>
    </xdr:from>
    <xdr:to>
      <xdr:col>18</xdr:col>
      <xdr:colOff>9525</xdr:colOff>
      <xdr:row>5</xdr:row>
      <xdr:rowOff>9525</xdr:rowOff>
    </xdr:to>
    <xdr:sp>
      <xdr:nvSpPr>
        <xdr:cNvPr id="1" name="Line 1"/>
        <xdr:cNvSpPr>
          <a:spLocks/>
        </xdr:cNvSpPr>
      </xdr:nvSpPr>
      <xdr:spPr>
        <a:xfrm>
          <a:off x="10001250" y="457200"/>
          <a:ext cx="952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9525</xdr:colOff>
      <xdr:row>5</xdr:row>
      <xdr:rowOff>9525</xdr:rowOff>
    </xdr:to>
    <xdr:sp>
      <xdr:nvSpPr>
        <xdr:cNvPr id="1" name="Line 1"/>
        <xdr:cNvSpPr>
          <a:spLocks/>
        </xdr:cNvSpPr>
      </xdr:nvSpPr>
      <xdr:spPr>
        <a:xfrm>
          <a:off x="9467850" y="457200"/>
          <a:ext cx="952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19050</xdr:rowOff>
    </xdr:from>
    <xdr:to>
      <xdr:col>18</xdr:col>
      <xdr:colOff>9525</xdr:colOff>
      <xdr:row>5</xdr:row>
      <xdr:rowOff>9525</xdr:rowOff>
    </xdr:to>
    <xdr:sp>
      <xdr:nvSpPr>
        <xdr:cNvPr id="1" name="Line 1"/>
        <xdr:cNvSpPr>
          <a:spLocks/>
        </xdr:cNvSpPr>
      </xdr:nvSpPr>
      <xdr:spPr>
        <a:xfrm>
          <a:off x="8039100" y="457200"/>
          <a:ext cx="952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209550</xdr:rowOff>
    </xdr:from>
    <xdr:to>
      <xdr:col>0</xdr:col>
      <xdr:colOff>457200</xdr:colOff>
      <xdr:row>3</xdr:row>
      <xdr:rowOff>381000</xdr:rowOff>
    </xdr:to>
    <xdr:sp>
      <xdr:nvSpPr>
        <xdr:cNvPr id="1" name="TextBox 1"/>
        <xdr:cNvSpPr txBox="1">
          <a:spLocks noChangeArrowheads="1"/>
        </xdr:cNvSpPr>
      </xdr:nvSpPr>
      <xdr:spPr>
        <a:xfrm>
          <a:off x="57150" y="647700"/>
          <a:ext cx="400050" cy="1714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町名</a:t>
          </a:r>
        </a:p>
      </xdr:txBody>
    </xdr:sp>
    <xdr:clientData/>
  </xdr:twoCellAnchor>
  <xdr:twoCellAnchor>
    <xdr:from>
      <xdr:col>0</xdr:col>
      <xdr:colOff>447675</xdr:colOff>
      <xdr:row>3</xdr:row>
      <xdr:rowOff>47625</xdr:rowOff>
    </xdr:from>
    <xdr:to>
      <xdr:col>2</xdr:col>
      <xdr:colOff>95250</xdr:colOff>
      <xdr:row>3</xdr:row>
      <xdr:rowOff>228600</xdr:rowOff>
    </xdr:to>
    <xdr:sp>
      <xdr:nvSpPr>
        <xdr:cNvPr id="2" name="TextBox 2"/>
        <xdr:cNvSpPr txBox="1">
          <a:spLocks noChangeArrowheads="1"/>
        </xdr:cNvSpPr>
      </xdr:nvSpPr>
      <xdr:spPr>
        <a:xfrm>
          <a:off x="447675" y="485775"/>
          <a:ext cx="371475" cy="1809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区分</a:t>
          </a:r>
        </a:p>
      </xdr:txBody>
    </xdr:sp>
    <xdr:clientData/>
  </xdr:twoCellAnchor>
  <xdr:twoCellAnchor>
    <xdr:from>
      <xdr:col>13</xdr:col>
      <xdr:colOff>57150</xdr:colOff>
      <xdr:row>3</xdr:row>
      <xdr:rowOff>209550</xdr:rowOff>
    </xdr:from>
    <xdr:to>
      <xdr:col>13</xdr:col>
      <xdr:colOff>457200</xdr:colOff>
      <xdr:row>3</xdr:row>
      <xdr:rowOff>381000</xdr:rowOff>
    </xdr:to>
    <xdr:sp>
      <xdr:nvSpPr>
        <xdr:cNvPr id="3" name="TextBox 3"/>
        <xdr:cNvSpPr txBox="1">
          <a:spLocks noChangeArrowheads="1"/>
        </xdr:cNvSpPr>
      </xdr:nvSpPr>
      <xdr:spPr>
        <a:xfrm>
          <a:off x="7077075" y="647700"/>
          <a:ext cx="400050" cy="1714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町名</a:t>
          </a:r>
        </a:p>
      </xdr:txBody>
    </xdr:sp>
    <xdr:clientData/>
  </xdr:twoCellAnchor>
  <xdr:twoCellAnchor>
    <xdr:from>
      <xdr:col>13</xdr:col>
      <xdr:colOff>447675</xdr:colOff>
      <xdr:row>3</xdr:row>
      <xdr:rowOff>47625</xdr:rowOff>
    </xdr:from>
    <xdr:to>
      <xdr:col>15</xdr:col>
      <xdr:colOff>95250</xdr:colOff>
      <xdr:row>3</xdr:row>
      <xdr:rowOff>228600</xdr:rowOff>
    </xdr:to>
    <xdr:sp>
      <xdr:nvSpPr>
        <xdr:cNvPr id="4" name="TextBox 4"/>
        <xdr:cNvSpPr txBox="1">
          <a:spLocks noChangeArrowheads="1"/>
        </xdr:cNvSpPr>
      </xdr:nvSpPr>
      <xdr:spPr>
        <a:xfrm>
          <a:off x="7467600" y="485775"/>
          <a:ext cx="371475" cy="1809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区分</a:t>
          </a:r>
        </a:p>
      </xdr:txBody>
    </xdr:sp>
    <xdr:clientData/>
  </xdr:twoCellAnchor>
  <xdr:twoCellAnchor>
    <xdr:from>
      <xdr:col>26</xdr:col>
      <xdr:colOff>57150</xdr:colOff>
      <xdr:row>3</xdr:row>
      <xdr:rowOff>209550</xdr:rowOff>
    </xdr:from>
    <xdr:to>
      <xdr:col>26</xdr:col>
      <xdr:colOff>457200</xdr:colOff>
      <xdr:row>3</xdr:row>
      <xdr:rowOff>381000</xdr:rowOff>
    </xdr:to>
    <xdr:sp>
      <xdr:nvSpPr>
        <xdr:cNvPr id="5" name="TextBox 5"/>
        <xdr:cNvSpPr txBox="1">
          <a:spLocks noChangeArrowheads="1"/>
        </xdr:cNvSpPr>
      </xdr:nvSpPr>
      <xdr:spPr>
        <a:xfrm>
          <a:off x="14020800" y="647700"/>
          <a:ext cx="400050" cy="1714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町名</a:t>
          </a:r>
        </a:p>
      </xdr:txBody>
    </xdr:sp>
    <xdr:clientData/>
  </xdr:twoCellAnchor>
  <xdr:twoCellAnchor>
    <xdr:from>
      <xdr:col>26</xdr:col>
      <xdr:colOff>447675</xdr:colOff>
      <xdr:row>3</xdr:row>
      <xdr:rowOff>47625</xdr:rowOff>
    </xdr:from>
    <xdr:to>
      <xdr:col>28</xdr:col>
      <xdr:colOff>95250</xdr:colOff>
      <xdr:row>3</xdr:row>
      <xdr:rowOff>228600</xdr:rowOff>
    </xdr:to>
    <xdr:sp>
      <xdr:nvSpPr>
        <xdr:cNvPr id="6" name="TextBox 6"/>
        <xdr:cNvSpPr txBox="1">
          <a:spLocks noChangeArrowheads="1"/>
        </xdr:cNvSpPr>
      </xdr:nvSpPr>
      <xdr:spPr>
        <a:xfrm>
          <a:off x="14411325" y="485775"/>
          <a:ext cx="371475" cy="1809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区分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userfile\user2\tazima.71398\&#12510;&#12452;%20&#12489;&#12461;&#12517;&#12513;&#12531;&#12488;\&#30000;&#23798;\&#22269;&#21218;&#35519;&#26619;\&#25968;&#23383;&#12481;&#12455;&#12483;&#12463;&#29992;PDF\&#34920;X1&#12288;&#20462;&#27491;&#29256;&#12288;&#22833;&#259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　表X１修正版　失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3"/>
  <sheetViews>
    <sheetView showGridLines="0" tabSelected="1" zoomScaleSheetLayoutView="100" workbookViewId="0" topLeftCell="A1">
      <selection activeCell="A1" sqref="A1"/>
    </sheetView>
  </sheetViews>
  <sheetFormatPr defaultColWidth="9.00390625" defaultRowHeight="13.5"/>
  <cols>
    <col min="1" max="1" width="86.625" style="878" customWidth="1"/>
    <col min="2" max="2" width="5.00390625" style="778" bestFit="1" customWidth="1"/>
    <col min="3" max="16384" width="9.00390625" style="778" customWidth="1"/>
  </cols>
  <sheetData>
    <row r="1" spans="1:3" s="769" customFormat="1" ht="19.5" customHeight="1">
      <c r="A1" s="951" t="s">
        <v>47</v>
      </c>
      <c r="B1" s="767"/>
      <c r="C1" s="768"/>
    </row>
    <row r="2" spans="1:3" s="769" customFormat="1" ht="18.75" customHeight="1">
      <c r="A2" s="950" t="s">
        <v>93</v>
      </c>
      <c r="B2" s="767"/>
      <c r="C2" s="768"/>
    </row>
    <row r="3" spans="1:3" s="769" customFormat="1" ht="18.75" customHeight="1">
      <c r="A3" s="767"/>
      <c r="B3" s="770"/>
      <c r="C3" s="768"/>
    </row>
    <row r="4" spans="1:3" s="773" customFormat="1" ht="18.75" customHeight="1">
      <c r="A4" s="982" t="s">
        <v>180</v>
      </c>
      <c r="B4" s="771"/>
      <c r="C4" s="772"/>
    </row>
    <row r="5" spans="1:3" s="773" customFormat="1" ht="18.75" customHeight="1">
      <c r="A5" s="982" t="s">
        <v>384</v>
      </c>
      <c r="B5" s="771"/>
      <c r="C5" s="772"/>
    </row>
    <row r="6" spans="1:3" s="773" customFormat="1" ht="18.75" customHeight="1">
      <c r="A6" s="982" t="s">
        <v>181</v>
      </c>
      <c r="B6" s="771"/>
      <c r="C6" s="772"/>
    </row>
    <row r="7" spans="1:3" s="773" customFormat="1" ht="18.75" customHeight="1">
      <c r="A7" s="982" t="s">
        <v>182</v>
      </c>
      <c r="B7" s="771"/>
      <c r="C7" s="772"/>
    </row>
    <row r="8" spans="1:3" s="775" customFormat="1" ht="18.75" customHeight="1">
      <c r="A8" s="982" t="s">
        <v>385</v>
      </c>
      <c r="B8" s="771"/>
      <c r="C8" s="774"/>
    </row>
    <row r="9" spans="1:3" s="775" customFormat="1" ht="18.75" customHeight="1">
      <c r="A9" s="982" t="s">
        <v>183</v>
      </c>
      <c r="B9" s="771"/>
      <c r="C9" s="774"/>
    </row>
    <row r="10" spans="1:3" s="775" customFormat="1" ht="18.75" customHeight="1">
      <c r="A10" s="982" t="s">
        <v>184</v>
      </c>
      <c r="B10" s="771"/>
      <c r="C10" s="774"/>
    </row>
    <row r="11" spans="1:3" s="775" customFormat="1" ht="18.75" customHeight="1">
      <c r="A11" s="982" t="s">
        <v>185</v>
      </c>
      <c r="B11" s="771"/>
      <c r="C11" s="774"/>
    </row>
    <row r="12" spans="1:3" s="775" customFormat="1" ht="18.75" customHeight="1">
      <c r="A12" s="982" t="s">
        <v>386</v>
      </c>
      <c r="B12" s="771"/>
      <c r="C12" s="774"/>
    </row>
    <row r="13" spans="1:3" s="775" customFormat="1" ht="18.75" customHeight="1">
      <c r="A13" s="985" t="s">
        <v>1105</v>
      </c>
      <c r="B13" s="771"/>
      <c r="C13" s="776"/>
    </row>
    <row r="14" spans="1:3" s="775" customFormat="1" ht="18.75" customHeight="1">
      <c r="A14" s="982" t="s">
        <v>186</v>
      </c>
      <c r="B14" s="771"/>
      <c r="C14" s="774"/>
    </row>
    <row r="15" spans="1:3" s="775" customFormat="1" ht="18.75" customHeight="1">
      <c r="A15" s="982" t="s">
        <v>187</v>
      </c>
      <c r="B15" s="771"/>
      <c r="C15" s="774"/>
    </row>
    <row r="16" spans="1:3" s="775" customFormat="1" ht="31.5" customHeight="1">
      <c r="A16" s="985" t="s">
        <v>387</v>
      </c>
      <c r="B16" s="771"/>
      <c r="C16" s="776"/>
    </row>
    <row r="17" spans="1:3" s="775" customFormat="1" ht="18.75" customHeight="1">
      <c r="A17" s="982" t="s">
        <v>388</v>
      </c>
      <c r="B17" s="771"/>
      <c r="C17" s="774"/>
    </row>
    <row r="18" spans="1:3" s="775" customFormat="1" ht="18.75" customHeight="1">
      <c r="A18" s="985" t="s">
        <v>389</v>
      </c>
      <c r="B18" s="771"/>
      <c r="C18" s="774"/>
    </row>
    <row r="19" spans="1:3" s="775" customFormat="1" ht="18.75" customHeight="1">
      <c r="A19" s="982" t="s">
        <v>390</v>
      </c>
      <c r="B19" s="771"/>
      <c r="C19" s="774"/>
    </row>
    <row r="20" spans="1:3" s="775" customFormat="1" ht="18.75" customHeight="1">
      <c r="A20" s="985" t="s">
        <v>391</v>
      </c>
      <c r="B20" s="771"/>
      <c r="C20" s="774"/>
    </row>
    <row r="21" spans="1:3" s="775" customFormat="1" ht="18.75" customHeight="1">
      <c r="A21" s="982" t="s">
        <v>142</v>
      </c>
      <c r="B21" s="771"/>
      <c r="C21" s="774"/>
    </row>
    <row r="22" spans="1:3" s="775" customFormat="1" ht="18.75" customHeight="1">
      <c r="A22" s="982" t="s">
        <v>392</v>
      </c>
      <c r="B22" s="771"/>
      <c r="C22" s="774"/>
    </row>
    <row r="23" spans="1:3" s="775" customFormat="1" ht="18.75" customHeight="1">
      <c r="A23" s="1013" t="s">
        <v>393</v>
      </c>
      <c r="B23" s="771"/>
      <c r="C23" s="774"/>
    </row>
    <row r="24" spans="1:3" s="877" customFormat="1" ht="18.75" customHeight="1">
      <c r="A24" s="985" t="s">
        <v>394</v>
      </c>
      <c r="B24" s="771"/>
      <c r="C24" s="876"/>
    </row>
    <row r="25" spans="1:3" s="775" customFormat="1" ht="19.5" customHeight="1">
      <c r="A25" s="985" t="s">
        <v>395</v>
      </c>
      <c r="B25" s="771"/>
      <c r="C25" s="774"/>
    </row>
    <row r="26" spans="1:3" s="775" customFormat="1" ht="31.5" customHeight="1">
      <c r="A26" s="985" t="s">
        <v>396</v>
      </c>
      <c r="B26" s="770"/>
      <c r="C26" s="774"/>
    </row>
    <row r="27" spans="1:3" s="775" customFormat="1" ht="18.75" customHeight="1">
      <c r="A27" s="767" t="s">
        <v>190</v>
      </c>
      <c r="B27" s="777"/>
      <c r="C27" s="776"/>
    </row>
    <row r="28" spans="1:3" s="775" customFormat="1" ht="18.75" customHeight="1">
      <c r="A28" s="982" t="s">
        <v>143</v>
      </c>
      <c r="B28" s="771"/>
      <c r="C28" s="774"/>
    </row>
    <row r="29" spans="1:3" s="775" customFormat="1" ht="18.75" customHeight="1">
      <c r="A29" s="982" t="s">
        <v>398</v>
      </c>
      <c r="B29" s="771"/>
      <c r="C29" s="774"/>
    </row>
    <row r="30" spans="1:3" s="775" customFormat="1" ht="18.75" customHeight="1">
      <c r="A30" s="982" t="s">
        <v>397</v>
      </c>
      <c r="B30" s="771"/>
      <c r="C30" s="774"/>
    </row>
    <row r="31" spans="1:3" s="775" customFormat="1" ht="18.75" customHeight="1">
      <c r="A31" s="985" t="s">
        <v>399</v>
      </c>
      <c r="B31" s="771"/>
      <c r="C31" s="774"/>
    </row>
    <row r="32" spans="1:3" s="775" customFormat="1" ht="18.75" customHeight="1">
      <c r="A32" s="982" t="s">
        <v>400</v>
      </c>
      <c r="B32" s="771"/>
      <c r="C32" s="774"/>
    </row>
    <row r="33" spans="1:3" s="775" customFormat="1" ht="18.75" customHeight="1">
      <c r="A33" s="982" t="s">
        <v>71</v>
      </c>
      <c r="B33" s="771"/>
      <c r="C33" s="776"/>
    </row>
    <row r="34" spans="1:3" s="775" customFormat="1" ht="18.75" customHeight="1">
      <c r="A34" s="982" t="s">
        <v>401</v>
      </c>
      <c r="B34" s="771"/>
      <c r="C34" s="774"/>
    </row>
    <row r="35" spans="1:3" s="775" customFormat="1" ht="18.75" customHeight="1">
      <c r="A35" s="982" t="s">
        <v>402</v>
      </c>
      <c r="B35" s="771"/>
      <c r="C35" s="774"/>
    </row>
    <row r="36" spans="1:3" s="775" customFormat="1" ht="18.75" customHeight="1">
      <c r="A36" s="982" t="s">
        <v>72</v>
      </c>
      <c r="B36" s="771"/>
      <c r="C36" s="774"/>
    </row>
    <row r="37" spans="1:2" ht="18.75" customHeight="1">
      <c r="A37" s="1228" t="s">
        <v>403</v>
      </c>
      <c r="B37" s="771"/>
    </row>
    <row r="38" spans="1:2" ht="18.75" customHeight="1">
      <c r="A38" s="1228" t="s">
        <v>404</v>
      </c>
      <c r="B38" s="771"/>
    </row>
    <row r="39" spans="1:2" ht="18.75" customHeight="1">
      <c r="A39" s="1228" t="s">
        <v>405</v>
      </c>
      <c r="B39" s="771"/>
    </row>
    <row r="40" spans="1:2" ht="18.75" customHeight="1">
      <c r="A40" s="1228" t="s">
        <v>406</v>
      </c>
      <c r="B40" s="771"/>
    </row>
    <row r="41" spans="1:2" ht="18.75" customHeight="1">
      <c r="A41" s="1228" t="s">
        <v>407</v>
      </c>
      <c r="B41" s="771"/>
    </row>
    <row r="43" ht="13.5">
      <c r="A43" s="1228" t="s">
        <v>73</v>
      </c>
    </row>
  </sheetData>
  <hyperlinks>
    <hyperlink ref="A4" location="'1'!A2" display="１　人口の推移（大正９年～平成２２年）"/>
    <hyperlink ref="A5" location="'2'!A2" display="２　人口構造の推移（平成２年～平成２２年）"/>
    <hyperlink ref="A6" location="'3'!A2" display="３　人口集中地区人口等の推移（昭和５５年～平成２２年）"/>
    <hyperlink ref="A7" location="'4'!A2" display="４　昼間人口等の推移（昭和５５年～平成２２年）"/>
    <hyperlink ref="A8" location="'5'!A2" display="５　年齢，男女別人口（昭和６０年～平成２２年）"/>
    <hyperlink ref="A9" location="'6'!A2" display="６　配偶関係，年齢（５歳階級），男女別１５歳以上人口　"/>
    <hyperlink ref="A10" location="'7'!A2" display="７　労働力状態，年齢（５歳階級），男女別１５歳以上人口　"/>
    <hyperlink ref="A11" location="'8'!A2" display="８　世帯人員別一般世帯数及び一般世帯人員"/>
    <hyperlink ref="A12" location="'9'!A2" display="９　施設等の世帯の種類，世帯人員別施設等の世帯数及び施設等の世帯人員"/>
    <hyperlink ref="A13" location="'10'!A2" display="１０　世帯人員別一般世帯数及び一般世帯人員（６歳未満・１８歳未満世帯員のいる一般世帯特掲）"/>
    <hyperlink ref="A14" location="'11'!A2" display="１１　世帯の家族類型別一般世帯数，一般世帯人員"/>
    <hyperlink ref="A15" location="'12'!A2" display="１２　延べ面積，住宅の所有の関係別住宅に住む一般世帯数及び一般世帯人員"/>
    <hyperlink ref="A16" location="'13'!A2" display="'13'!A2"/>
    <hyperlink ref="A17" location="'14'!A2" display="１４　世帯人員，住宅の所有の関係別住宅に住む６５歳以上世帯員のいる一般世帯数"/>
    <hyperlink ref="A18" location="'15'!A2" display="１５　世帯人員別６５歳以上世帯員のいる一般世帯数，一般世帯人員及び６５歳以上世帯人員　　"/>
    <hyperlink ref="A19" location="'16'!A2" display="１６　夫の年齢（５歳階級），妻の年齢（５歳階級）別夫婦のみの世帯数　"/>
    <hyperlink ref="A20" location="'17'!A2" display="１７　世帯の経済構成別一般世帯数，一般世帯人員，就業者数及び１世帯当たり人員"/>
    <hyperlink ref="A21" location="'18'!A2" display="１８　産業（大分類），従業上の地位，男女別１５歳以上就業者数　"/>
    <hyperlink ref="A22" location="'19'!A2" display="１９　職業（大分類），年齢（５歳階級），男女別１５歳以上就業者数"/>
    <hyperlink ref="A23" location="'20'!A2" display="２０　常住地又は従業地・通学地による年齢（５歳階級），男女別人口及び１５歳以上就業者数　"/>
    <hyperlink ref="A24" location="'21'!A2" display="２１　常住地による従業・通学市区町村別１５歳以上就業者数及び１５歳以上通学者数"/>
    <hyperlink ref="A25" location="'22'!A2" display="２２　従業地・通学地による常住市区町村別１５歳以上就業者数及び１５歳以上通学者数"/>
    <hyperlink ref="A26" location="'23'!A2" display="'23'!A2"/>
    <hyperlink ref="A28" location="'24-1'!A2" display="　２４－１　人口，世帯数，世帯人員，性比，人口密度　"/>
    <hyperlink ref="A29" location="'24-2'!A2" display="　２４－２　年齢（５歳階級），男女別人口"/>
    <hyperlink ref="A30" location="'24-3'!A2" display="　２４－３　年齢（３区分）別人口，人口構成比及び年齢構造指数"/>
    <hyperlink ref="A31" location="'24-4'!A2" display="　２４－４　世帯の種類，世帯人員別一般世帯数，一般世帯人員，１世帯当たり人員及び施設等の世帯数　"/>
    <hyperlink ref="A32" location="'24-5'!A2" display="　２４－５　世帯の家族類型別一般世帯数"/>
    <hyperlink ref="A33" location="'24-6'!A2" display="　２４－６　住居の種類，住宅の所有の関係別一般世帯数，一般世帯人員，１世帯当たり人員"/>
    <hyperlink ref="A34" location="'24-7'!A2" display="　２４－７　労働力状態，男女別１５歳以上人口"/>
    <hyperlink ref="A35" location="'24-8'!A2" display="　２４－８　従業上の地位，男女別１５歳以上就業者数"/>
    <hyperlink ref="A36" location="'24-9'!A2" display="　２４－９　産業（大分類）別１５歳以上就業者数"/>
    <hyperlink ref="A37" location="'24-10'!A2" display="　２４－１０　居住期間（６区分），男女別人口"/>
    <hyperlink ref="A38" location="'24-11'!A2" display="　２４－１１　５年前の常住地（６区分），男女別人口（転入）"/>
    <hyperlink ref="A39" location="'24-12'!A2" display="　２４－１２　在学か否かの別・最終卒業学校の種類（６区分），男女別１５歳以上人口"/>
    <hyperlink ref="A40" location="'24-13'!A2" display="　２４－１３　在学学校・未就学の種類（７区分），男女別在学者数及び未就学者数"/>
    <hyperlink ref="A41" location="'24-14'!A2" display="　２４－１４　利用交通手段（９区分），１５歳以上自宅外就業者数及び通学者数"/>
    <hyperlink ref="A43" location="目次!A1" display="このページのトップへ"/>
  </hyperlinks>
  <printOptions/>
  <pageMargins left="0.7874015748031497" right="0.5905511811023623" top="0.984251968503937" bottom="0.5905511811023623" header="0.5118110236220472" footer="0.31496062992125984"/>
  <pageSetup firstPageNumber="1" useFirstPageNumber="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00390625" defaultRowHeight="13.5"/>
  <cols>
    <col min="1" max="1" width="23.25390625" style="22" customWidth="1"/>
    <col min="2" max="11" width="6.625" style="22" customWidth="1"/>
    <col min="12" max="16384" width="9.00390625" style="22" customWidth="1"/>
  </cols>
  <sheetData>
    <row r="1" ht="15" customHeight="1">
      <c r="A1" s="983" t="s">
        <v>605</v>
      </c>
    </row>
    <row r="2" ht="13.5">
      <c r="A2" s="835" t="s">
        <v>441</v>
      </c>
    </row>
    <row r="3" ht="6" customHeight="1"/>
    <row r="4" spans="1:11" s="184" customFormat="1" ht="18" customHeight="1">
      <c r="A4" s="1043" t="s">
        <v>442</v>
      </c>
      <c r="B4" s="1041" t="s">
        <v>443</v>
      </c>
      <c r="C4" s="1044"/>
      <c r="D4" s="1044"/>
      <c r="E4" s="1044"/>
      <c r="F4" s="1044"/>
      <c r="G4" s="1044" t="s">
        <v>444</v>
      </c>
      <c r="H4" s="1044"/>
      <c r="I4" s="1044"/>
      <c r="J4" s="1044"/>
      <c r="K4" s="1048"/>
    </row>
    <row r="5" spans="1:11" ht="57" customHeight="1">
      <c r="A5" s="1049"/>
      <c r="B5" s="173" t="s">
        <v>445</v>
      </c>
      <c r="C5" s="185" t="s">
        <v>455</v>
      </c>
      <c r="D5" s="186" t="s">
        <v>446</v>
      </c>
      <c r="E5" s="186" t="s">
        <v>447</v>
      </c>
      <c r="F5" s="186" t="s">
        <v>448</v>
      </c>
      <c r="G5" s="170" t="s">
        <v>445</v>
      </c>
      <c r="H5" s="185" t="s">
        <v>456</v>
      </c>
      <c r="I5" s="186" t="s">
        <v>446</v>
      </c>
      <c r="J5" s="186" t="s">
        <v>447</v>
      </c>
      <c r="K5" s="191" t="s">
        <v>448</v>
      </c>
    </row>
    <row r="6" spans="1:11" ht="27" customHeight="1">
      <c r="A6" s="192" t="s">
        <v>285</v>
      </c>
      <c r="B6" s="187">
        <v>23</v>
      </c>
      <c r="C6" s="188">
        <v>2</v>
      </c>
      <c r="D6" s="188">
        <v>9</v>
      </c>
      <c r="E6" s="188">
        <v>5</v>
      </c>
      <c r="F6" s="188">
        <v>7</v>
      </c>
      <c r="G6" s="187">
        <v>1002</v>
      </c>
      <c r="H6" s="188">
        <v>4</v>
      </c>
      <c r="I6" s="188">
        <v>144</v>
      </c>
      <c r="J6" s="188">
        <v>190</v>
      </c>
      <c r="K6" s="193">
        <v>664</v>
      </c>
    </row>
    <row r="7" spans="1:11" ht="27" customHeight="1">
      <c r="A7" s="194" t="s">
        <v>449</v>
      </c>
      <c r="B7" s="195">
        <v>2</v>
      </c>
      <c r="C7" s="196" t="s">
        <v>319</v>
      </c>
      <c r="D7" s="195">
        <v>1</v>
      </c>
      <c r="E7" s="195">
        <v>1</v>
      </c>
      <c r="F7" s="196" t="s">
        <v>319</v>
      </c>
      <c r="G7" s="195">
        <v>60</v>
      </c>
      <c r="H7" s="196" t="s">
        <v>319</v>
      </c>
      <c r="I7" s="195">
        <v>24</v>
      </c>
      <c r="J7" s="195">
        <v>36</v>
      </c>
      <c r="K7" s="197" t="s">
        <v>319</v>
      </c>
    </row>
    <row r="8" spans="1:11" ht="27" customHeight="1">
      <c r="A8" s="192" t="s">
        <v>450</v>
      </c>
      <c r="B8" s="195">
        <v>2</v>
      </c>
      <c r="C8" s="195">
        <v>1</v>
      </c>
      <c r="D8" s="195">
        <v>1</v>
      </c>
      <c r="E8" s="196" t="s">
        <v>319</v>
      </c>
      <c r="F8" s="196" t="s">
        <v>319</v>
      </c>
      <c r="G8" s="195">
        <v>12</v>
      </c>
      <c r="H8" s="195">
        <v>3</v>
      </c>
      <c r="I8" s="195">
        <v>9</v>
      </c>
      <c r="J8" s="196" t="s">
        <v>319</v>
      </c>
      <c r="K8" s="197" t="s">
        <v>319</v>
      </c>
    </row>
    <row r="9" spans="1:11" ht="27" customHeight="1">
      <c r="A9" s="192" t="s">
        <v>451</v>
      </c>
      <c r="B9" s="195">
        <v>18</v>
      </c>
      <c r="C9" s="196" t="s">
        <v>319</v>
      </c>
      <c r="D9" s="195">
        <v>7</v>
      </c>
      <c r="E9" s="195">
        <v>4</v>
      </c>
      <c r="F9" s="195">
        <v>7</v>
      </c>
      <c r="G9" s="195">
        <v>929</v>
      </c>
      <c r="H9" s="196" t="s">
        <v>319</v>
      </c>
      <c r="I9" s="195">
        <v>111</v>
      </c>
      <c r="J9" s="195">
        <v>154</v>
      </c>
      <c r="K9" s="198">
        <v>664</v>
      </c>
    </row>
    <row r="10" spans="1:11" ht="27" customHeight="1">
      <c r="A10" s="192" t="s">
        <v>452</v>
      </c>
      <c r="B10" s="196" t="s">
        <v>319</v>
      </c>
      <c r="C10" s="196" t="s">
        <v>319</v>
      </c>
      <c r="D10" s="196" t="s">
        <v>319</v>
      </c>
      <c r="E10" s="196" t="s">
        <v>319</v>
      </c>
      <c r="F10" s="196" t="s">
        <v>319</v>
      </c>
      <c r="G10" s="196" t="s">
        <v>319</v>
      </c>
      <c r="H10" s="196" t="s">
        <v>319</v>
      </c>
      <c r="I10" s="196" t="s">
        <v>319</v>
      </c>
      <c r="J10" s="196" t="s">
        <v>319</v>
      </c>
      <c r="K10" s="197" t="s">
        <v>319</v>
      </c>
    </row>
    <row r="11" spans="1:11" ht="27" customHeight="1">
      <c r="A11" s="199" t="s">
        <v>453</v>
      </c>
      <c r="B11" s="196" t="s">
        <v>319</v>
      </c>
      <c r="C11" s="196" t="s">
        <v>319</v>
      </c>
      <c r="D11" s="196" t="s">
        <v>319</v>
      </c>
      <c r="E11" s="196" t="s">
        <v>319</v>
      </c>
      <c r="F11" s="196" t="s">
        <v>319</v>
      </c>
      <c r="G11" s="196" t="s">
        <v>319</v>
      </c>
      <c r="H11" s="196" t="s">
        <v>319</v>
      </c>
      <c r="I11" s="196" t="s">
        <v>319</v>
      </c>
      <c r="J11" s="196" t="s">
        <v>319</v>
      </c>
      <c r="K11" s="197" t="s">
        <v>319</v>
      </c>
    </row>
    <row r="12" spans="1:11" ht="27" customHeight="1">
      <c r="A12" s="200" t="s">
        <v>454</v>
      </c>
      <c r="B12" s="190">
        <v>1</v>
      </c>
      <c r="C12" s="190">
        <v>1</v>
      </c>
      <c r="D12" s="190" t="s">
        <v>319</v>
      </c>
      <c r="E12" s="190" t="s">
        <v>319</v>
      </c>
      <c r="F12" s="190" t="s">
        <v>319</v>
      </c>
      <c r="G12" s="190">
        <v>1</v>
      </c>
      <c r="H12" s="190">
        <v>1</v>
      </c>
      <c r="I12" s="190" t="s">
        <v>319</v>
      </c>
      <c r="J12" s="190" t="s">
        <v>319</v>
      </c>
      <c r="K12" s="201" t="s">
        <v>319</v>
      </c>
    </row>
  </sheetData>
  <mergeCells count="3">
    <mergeCell ref="B4:F4"/>
    <mergeCell ref="G4:K4"/>
    <mergeCell ref="A4:A5"/>
  </mergeCells>
  <hyperlinks>
    <hyperlink ref="A1" location="目次!A12" display="目次へ"/>
  </hyperlinks>
  <printOptions/>
  <pageMargins left="0.7874015748031497" right="0.5905511811023623" top="0.984251968503937" bottom="0.5905511811023623" header="0.5118110236220472"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00390625" defaultRowHeight="13.5"/>
  <cols>
    <col min="1" max="1" width="25.375" style="202" customWidth="1"/>
    <col min="2" max="2" width="9.125" style="202" customWidth="1"/>
    <col min="3" max="9" width="7.875" style="202" customWidth="1"/>
    <col min="10" max="16384" width="9.00390625" style="202" customWidth="1"/>
  </cols>
  <sheetData>
    <row r="1" ht="15" customHeight="1">
      <c r="A1" s="983" t="s">
        <v>605</v>
      </c>
    </row>
    <row r="2" spans="1:9" ht="13.5" customHeight="1">
      <c r="A2" s="928" t="s">
        <v>212</v>
      </c>
      <c r="B2" s="858"/>
      <c r="C2" s="858"/>
      <c r="D2" s="858"/>
      <c r="E2" s="858"/>
      <c r="F2" s="858"/>
      <c r="G2" s="858"/>
      <c r="H2" s="858"/>
      <c r="I2" s="858"/>
    </row>
    <row r="3" spans="1:9" ht="13.5" customHeight="1">
      <c r="A3" s="928" t="s">
        <v>471</v>
      </c>
      <c r="B3" s="858"/>
      <c r="C3" s="858"/>
      <c r="D3" s="858"/>
      <c r="E3" s="858"/>
      <c r="F3" s="858"/>
      <c r="G3" s="858"/>
      <c r="H3" s="858"/>
      <c r="I3" s="858"/>
    </row>
    <row r="4" spans="1:9" ht="6" customHeight="1">
      <c r="A4" s="858"/>
      <c r="B4" s="858"/>
      <c r="C4" s="858"/>
      <c r="D4" s="858"/>
      <c r="E4" s="858"/>
      <c r="F4" s="858"/>
      <c r="G4" s="858"/>
      <c r="H4" s="858"/>
      <c r="I4" s="858"/>
    </row>
    <row r="5" spans="1:9" ht="17.25" customHeight="1">
      <c r="A5" s="1053" t="s">
        <v>472</v>
      </c>
      <c r="B5" s="1050" t="s">
        <v>285</v>
      </c>
      <c r="C5" s="1050" t="s">
        <v>216</v>
      </c>
      <c r="D5" s="1050"/>
      <c r="E5" s="1050"/>
      <c r="F5" s="1050"/>
      <c r="G5" s="1050"/>
      <c r="H5" s="1050"/>
      <c r="I5" s="1052"/>
    </row>
    <row r="6" spans="1:9" ht="32.25" customHeight="1">
      <c r="A6" s="1054"/>
      <c r="B6" s="1051"/>
      <c r="C6" s="859" t="s">
        <v>473</v>
      </c>
      <c r="D6" s="859" t="s">
        <v>474</v>
      </c>
      <c r="E6" s="859" t="s">
        <v>475</v>
      </c>
      <c r="F6" s="859" t="s">
        <v>476</v>
      </c>
      <c r="G6" s="859" t="s">
        <v>482</v>
      </c>
      <c r="H6" s="859" t="s">
        <v>483</v>
      </c>
      <c r="I6" s="860" t="s">
        <v>484</v>
      </c>
    </row>
    <row r="7" spans="1:9" ht="19.5" customHeight="1">
      <c r="A7" s="861"/>
      <c r="B7" s="862"/>
      <c r="C7" s="863"/>
      <c r="D7" s="863"/>
      <c r="E7" s="863"/>
      <c r="F7" s="863"/>
      <c r="G7" s="863"/>
      <c r="H7" s="863"/>
      <c r="I7" s="864"/>
    </row>
    <row r="8" spans="1:11" ht="19.5" customHeight="1">
      <c r="A8" s="865" t="s">
        <v>485</v>
      </c>
      <c r="B8" s="205">
        <f>SUM(C8:I8)</f>
        <v>39730</v>
      </c>
      <c r="C8" s="206">
        <v>11609</v>
      </c>
      <c r="D8" s="206">
        <v>12982</v>
      </c>
      <c r="E8" s="206">
        <v>7810</v>
      </c>
      <c r="F8" s="206">
        <v>5758</v>
      </c>
      <c r="G8" s="206">
        <v>1297</v>
      </c>
      <c r="H8" s="206">
        <v>217</v>
      </c>
      <c r="I8" s="209">
        <v>57</v>
      </c>
      <c r="K8"/>
    </row>
    <row r="9" spans="1:11" ht="19.5" customHeight="1">
      <c r="A9" s="865" t="s">
        <v>486</v>
      </c>
      <c r="B9" s="205">
        <f>SUM(C9:I9)</f>
        <v>92236</v>
      </c>
      <c r="C9" s="206">
        <v>11609</v>
      </c>
      <c r="D9" s="206">
        <v>25964</v>
      </c>
      <c r="E9" s="206">
        <v>23430</v>
      </c>
      <c r="F9" s="206">
        <v>23032</v>
      </c>
      <c r="G9" s="206">
        <v>6485</v>
      </c>
      <c r="H9" s="206">
        <v>1302</v>
      </c>
      <c r="I9" s="209">
        <v>414</v>
      </c>
      <c r="K9"/>
    </row>
    <row r="10" spans="1:11" ht="19.5" customHeight="1">
      <c r="A10" s="866"/>
      <c r="B10" s="867"/>
      <c r="C10" s="868"/>
      <c r="D10" s="868"/>
      <c r="E10" s="868"/>
      <c r="F10" s="868"/>
      <c r="G10" s="868"/>
      <c r="H10" s="868"/>
      <c r="I10" s="869"/>
      <c r="K10"/>
    </row>
    <row r="11" spans="1:11" ht="19.5" customHeight="1">
      <c r="A11" s="870" t="s">
        <v>347</v>
      </c>
      <c r="B11" s="867"/>
      <c r="C11" s="868"/>
      <c r="D11" s="868"/>
      <c r="E11" s="868"/>
      <c r="F11" s="868"/>
      <c r="G11" s="868"/>
      <c r="H11" s="868"/>
      <c r="I11" s="869"/>
      <c r="K11"/>
    </row>
    <row r="12" spans="1:11" ht="19.5" customHeight="1">
      <c r="A12" s="870" t="s">
        <v>487</v>
      </c>
      <c r="B12" s="867"/>
      <c r="C12" s="868"/>
      <c r="D12" s="868"/>
      <c r="E12" s="868"/>
      <c r="F12" s="868"/>
      <c r="G12" s="868"/>
      <c r="H12" s="868"/>
      <c r="I12" s="869"/>
      <c r="K12"/>
    </row>
    <row r="13" spans="1:11" ht="19.5" customHeight="1">
      <c r="A13" s="871" t="s">
        <v>488</v>
      </c>
      <c r="B13" s="205">
        <v>3954</v>
      </c>
      <c r="C13" s="208" t="s">
        <v>319</v>
      </c>
      <c r="D13" s="206">
        <v>63</v>
      </c>
      <c r="E13" s="206">
        <v>1675</v>
      </c>
      <c r="F13" s="206">
        <v>1658</v>
      </c>
      <c r="G13" s="206">
        <v>448</v>
      </c>
      <c r="H13" s="206">
        <v>86</v>
      </c>
      <c r="I13" s="209">
        <v>24</v>
      </c>
      <c r="K13"/>
    </row>
    <row r="14" spans="1:9" ht="19.5" customHeight="1">
      <c r="A14" s="871" t="s">
        <v>489</v>
      </c>
      <c r="B14" s="205">
        <v>14717</v>
      </c>
      <c r="C14" s="208" t="s">
        <v>319</v>
      </c>
      <c r="D14" s="206">
        <v>126</v>
      </c>
      <c r="E14" s="206">
        <v>5025</v>
      </c>
      <c r="F14" s="206">
        <v>6632</v>
      </c>
      <c r="G14" s="206">
        <v>2240</v>
      </c>
      <c r="H14" s="206">
        <v>516</v>
      </c>
      <c r="I14" s="209">
        <v>178</v>
      </c>
    </row>
    <row r="15" spans="1:9" ht="19.5" customHeight="1">
      <c r="A15" s="871" t="s">
        <v>140</v>
      </c>
      <c r="B15" s="205">
        <v>5058</v>
      </c>
      <c r="C15" s="208" t="s">
        <v>319</v>
      </c>
      <c r="D15" s="206">
        <v>63</v>
      </c>
      <c r="E15" s="206">
        <v>1691</v>
      </c>
      <c r="F15" s="206">
        <v>2425</v>
      </c>
      <c r="G15" s="206">
        <v>701</v>
      </c>
      <c r="H15" s="206">
        <v>136</v>
      </c>
      <c r="I15" s="209">
        <v>42</v>
      </c>
    </row>
    <row r="16" spans="1:9" ht="19.5" customHeight="1">
      <c r="A16" s="871"/>
      <c r="B16" s="867"/>
      <c r="C16" s="868"/>
      <c r="D16" s="868"/>
      <c r="E16" s="868"/>
      <c r="F16" s="868"/>
      <c r="G16" s="868"/>
      <c r="H16" s="868"/>
      <c r="I16" s="869"/>
    </row>
    <row r="17" spans="1:9" ht="19.5" customHeight="1">
      <c r="A17" s="871" t="s">
        <v>490</v>
      </c>
      <c r="B17" s="867"/>
      <c r="C17" s="868"/>
      <c r="D17" s="868"/>
      <c r="E17" s="868"/>
      <c r="F17" s="868"/>
      <c r="G17" s="868"/>
      <c r="H17" s="868"/>
      <c r="I17" s="869"/>
    </row>
    <row r="18" spans="1:9" ht="19.5" customHeight="1">
      <c r="A18" s="871" t="s">
        <v>488</v>
      </c>
      <c r="B18" s="205">
        <v>9257</v>
      </c>
      <c r="C18" s="206">
        <v>19</v>
      </c>
      <c r="D18" s="206">
        <v>412</v>
      </c>
      <c r="E18" s="206">
        <v>3498</v>
      </c>
      <c r="F18" s="206">
        <v>4072</v>
      </c>
      <c r="G18" s="206">
        <v>1025</v>
      </c>
      <c r="H18" s="206">
        <v>181</v>
      </c>
      <c r="I18" s="209">
        <v>50</v>
      </c>
    </row>
    <row r="19" spans="1:9" ht="19.5" customHeight="1">
      <c r="A19" s="871" t="s">
        <v>489</v>
      </c>
      <c r="B19" s="205">
        <v>34200</v>
      </c>
      <c r="C19" s="206">
        <v>19</v>
      </c>
      <c r="D19" s="206">
        <v>824</v>
      </c>
      <c r="E19" s="206">
        <v>10494</v>
      </c>
      <c r="F19" s="206">
        <v>16288</v>
      </c>
      <c r="G19" s="206">
        <v>5125</v>
      </c>
      <c r="H19" s="206">
        <v>1086</v>
      </c>
      <c r="I19" s="209">
        <v>364</v>
      </c>
    </row>
    <row r="20" spans="1:9" ht="19.5" customHeight="1">
      <c r="A20" s="871" t="s">
        <v>139</v>
      </c>
      <c r="B20" s="205">
        <v>14871</v>
      </c>
      <c r="C20" s="206">
        <v>19</v>
      </c>
      <c r="D20" s="206">
        <v>414</v>
      </c>
      <c r="E20" s="206">
        <v>3802</v>
      </c>
      <c r="F20" s="206">
        <v>7436</v>
      </c>
      <c r="G20" s="206">
        <v>2549</v>
      </c>
      <c r="H20" s="206">
        <v>506</v>
      </c>
      <c r="I20" s="209">
        <v>145</v>
      </c>
    </row>
    <row r="21" spans="1:9" ht="19.5" customHeight="1">
      <c r="A21" s="872"/>
      <c r="B21" s="873"/>
      <c r="C21" s="874"/>
      <c r="D21" s="874"/>
      <c r="E21" s="874"/>
      <c r="F21" s="874"/>
      <c r="G21" s="874"/>
      <c r="H21" s="874"/>
      <c r="I21" s="875"/>
    </row>
  </sheetData>
  <mergeCells count="3">
    <mergeCell ref="B5:B6"/>
    <mergeCell ref="C5:I5"/>
    <mergeCell ref="A5:A6"/>
  </mergeCells>
  <hyperlinks>
    <hyperlink ref="A1" location="目次!A13" display="目次へ"/>
  </hyperlinks>
  <printOptions/>
  <pageMargins left="0.7874015748031497" right="0.5905511811023623" top="0.984251968503937" bottom="0.5905511811023623" header="0.5118110236220472"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00390625" defaultRowHeight="13.5"/>
  <cols>
    <col min="1" max="1" width="48.375" style="202" customWidth="1"/>
    <col min="2" max="4" width="10.625" style="202" customWidth="1"/>
    <col min="5" max="11" width="10.625" style="210" customWidth="1"/>
    <col min="12" max="16384" width="9.00390625" style="202" customWidth="1"/>
  </cols>
  <sheetData>
    <row r="1" ht="15" customHeight="1">
      <c r="A1" s="983" t="s">
        <v>605</v>
      </c>
    </row>
    <row r="2" ht="13.5" customHeight="1">
      <c r="A2" s="835" t="s">
        <v>136</v>
      </c>
    </row>
    <row r="3" ht="6" customHeight="1"/>
    <row r="4" spans="1:11" ht="34.5" customHeight="1">
      <c r="A4" s="1057" t="s">
        <v>313</v>
      </c>
      <c r="B4" s="1059" t="s">
        <v>491</v>
      </c>
      <c r="C4" s="1059" t="s">
        <v>492</v>
      </c>
      <c r="D4" s="211" t="s">
        <v>493</v>
      </c>
      <c r="E4" s="212" t="s">
        <v>137</v>
      </c>
      <c r="F4" s="213"/>
      <c r="G4" s="1055" t="s">
        <v>138</v>
      </c>
      <c r="H4" s="1061"/>
      <c r="I4" s="1061"/>
      <c r="J4" s="1055" t="s">
        <v>494</v>
      </c>
      <c r="K4" s="1056"/>
    </row>
    <row r="5" spans="1:11" ht="34.5" customHeight="1">
      <c r="A5" s="1058"/>
      <c r="B5" s="1060"/>
      <c r="C5" s="1060"/>
      <c r="D5" s="204" t="s">
        <v>495</v>
      </c>
      <c r="E5" s="214" t="s">
        <v>429</v>
      </c>
      <c r="F5" s="723" t="s">
        <v>134</v>
      </c>
      <c r="G5" s="215" t="s">
        <v>495</v>
      </c>
      <c r="H5" s="215" t="s">
        <v>429</v>
      </c>
      <c r="I5" s="723" t="s">
        <v>135</v>
      </c>
      <c r="J5" s="203" t="s">
        <v>495</v>
      </c>
      <c r="K5" s="216" t="s">
        <v>429</v>
      </c>
    </row>
    <row r="6" spans="1:11" ht="21.75" customHeight="1">
      <c r="A6" s="207"/>
      <c r="B6" s="217"/>
      <c r="C6" s="218"/>
      <c r="D6" s="219"/>
      <c r="E6" s="220"/>
      <c r="F6" s="218"/>
      <c r="G6" s="218"/>
      <c r="H6" s="218"/>
      <c r="I6" s="218"/>
      <c r="J6" s="218"/>
      <c r="K6" s="219"/>
    </row>
    <row r="7" spans="1:11" ht="21.75" customHeight="1">
      <c r="A7" s="189" t="s">
        <v>496</v>
      </c>
      <c r="B7" s="221">
        <v>39730</v>
      </c>
      <c r="C7" s="222">
        <v>92236</v>
      </c>
      <c r="D7" s="223">
        <v>3954</v>
      </c>
      <c r="E7" s="224">
        <v>14717</v>
      </c>
      <c r="F7" s="222">
        <v>5058</v>
      </c>
      <c r="G7" s="222">
        <v>9257</v>
      </c>
      <c r="H7" s="222">
        <v>34200</v>
      </c>
      <c r="I7" s="222">
        <v>14871</v>
      </c>
      <c r="J7" s="222">
        <v>1013</v>
      </c>
      <c r="K7" s="223">
        <v>4553</v>
      </c>
    </row>
    <row r="8" spans="1:11" ht="10.5" customHeight="1">
      <c r="A8" s="189"/>
      <c r="B8" s="225"/>
      <c r="C8" s="226"/>
      <c r="D8" s="227"/>
      <c r="E8" s="721"/>
      <c r="F8" s="226"/>
      <c r="G8" s="226"/>
      <c r="H8" s="226"/>
      <c r="I8" s="226"/>
      <c r="J8" s="226"/>
      <c r="K8" s="227"/>
    </row>
    <row r="9" spans="1:11" ht="21.75" customHeight="1">
      <c r="A9" s="189" t="s">
        <v>521</v>
      </c>
      <c r="B9" s="221">
        <v>27857</v>
      </c>
      <c r="C9" s="222">
        <v>79968</v>
      </c>
      <c r="D9" s="223">
        <v>3946</v>
      </c>
      <c r="E9" s="224">
        <v>14688</v>
      </c>
      <c r="F9" s="222">
        <v>5050</v>
      </c>
      <c r="G9" s="222">
        <v>9218</v>
      </c>
      <c r="H9" s="222">
        <v>34104</v>
      </c>
      <c r="I9" s="222">
        <v>14827</v>
      </c>
      <c r="J9" s="222">
        <v>1010</v>
      </c>
      <c r="K9" s="223">
        <v>4537</v>
      </c>
    </row>
    <row r="10" spans="1:11" ht="10.5" customHeight="1">
      <c r="A10" s="189"/>
      <c r="B10" s="225"/>
      <c r="C10" s="226"/>
      <c r="D10" s="227"/>
      <c r="E10" s="721"/>
      <c r="F10" s="226"/>
      <c r="G10" s="226"/>
      <c r="H10" s="226"/>
      <c r="I10" s="226"/>
      <c r="J10" s="226"/>
      <c r="K10" s="227"/>
    </row>
    <row r="11" spans="1:11" ht="21.75" customHeight="1">
      <c r="A11" s="189" t="s">
        <v>497</v>
      </c>
      <c r="B11" s="221">
        <v>26062</v>
      </c>
      <c r="C11" s="222">
        <v>73234</v>
      </c>
      <c r="D11" s="223">
        <v>3738</v>
      </c>
      <c r="E11" s="224">
        <v>13674</v>
      </c>
      <c r="F11" s="222">
        <v>4794</v>
      </c>
      <c r="G11" s="222">
        <v>8607</v>
      </c>
      <c r="H11" s="222">
        <v>31263</v>
      </c>
      <c r="I11" s="222">
        <v>13907</v>
      </c>
      <c r="J11" s="880" t="s">
        <v>319</v>
      </c>
      <c r="K11" s="880" t="s">
        <v>319</v>
      </c>
    </row>
    <row r="12" spans="1:11" ht="21.75" customHeight="1">
      <c r="A12" s="189" t="s">
        <v>498</v>
      </c>
      <c r="B12" s="221">
        <v>9916</v>
      </c>
      <c r="C12" s="222">
        <v>19832</v>
      </c>
      <c r="D12" s="880" t="s">
        <v>319</v>
      </c>
      <c r="E12" s="881" t="s">
        <v>319</v>
      </c>
      <c r="F12" s="880" t="s">
        <v>319</v>
      </c>
      <c r="G12" s="880" t="s">
        <v>319</v>
      </c>
      <c r="H12" s="880" t="s">
        <v>319</v>
      </c>
      <c r="I12" s="880" t="s">
        <v>319</v>
      </c>
      <c r="J12" s="880" t="s">
        <v>319</v>
      </c>
      <c r="K12" s="880" t="s">
        <v>319</v>
      </c>
    </row>
    <row r="13" spans="1:11" ht="21.75" customHeight="1">
      <c r="A13" s="189" t="s">
        <v>499</v>
      </c>
      <c r="B13" s="221">
        <v>12410</v>
      </c>
      <c r="C13" s="222">
        <v>44536</v>
      </c>
      <c r="D13" s="223">
        <v>3578</v>
      </c>
      <c r="E13" s="224">
        <v>13207</v>
      </c>
      <c r="F13" s="222">
        <v>4600</v>
      </c>
      <c r="G13" s="222">
        <v>7614</v>
      </c>
      <c r="H13" s="222">
        <v>28515</v>
      </c>
      <c r="I13" s="222">
        <v>12385</v>
      </c>
      <c r="J13" s="880" t="s">
        <v>319</v>
      </c>
      <c r="K13" s="880" t="s">
        <v>319</v>
      </c>
    </row>
    <row r="14" spans="1:11" ht="21.75" customHeight="1">
      <c r="A14" s="189" t="s">
        <v>500</v>
      </c>
      <c r="B14" s="221">
        <v>416</v>
      </c>
      <c r="C14" s="222">
        <v>967</v>
      </c>
      <c r="D14" s="223">
        <v>11</v>
      </c>
      <c r="E14" s="224">
        <v>36</v>
      </c>
      <c r="F14" s="222">
        <v>16</v>
      </c>
      <c r="G14" s="222">
        <v>67</v>
      </c>
      <c r="H14" s="222">
        <v>189</v>
      </c>
      <c r="I14" s="222">
        <v>106</v>
      </c>
      <c r="J14" s="880" t="s">
        <v>319</v>
      </c>
      <c r="K14" s="880" t="s">
        <v>319</v>
      </c>
    </row>
    <row r="15" spans="1:11" ht="21.75" customHeight="1">
      <c r="A15" s="189" t="s">
        <v>501</v>
      </c>
      <c r="B15" s="221">
        <v>3320</v>
      </c>
      <c r="C15" s="222">
        <v>7899</v>
      </c>
      <c r="D15" s="223">
        <v>149</v>
      </c>
      <c r="E15" s="224">
        <v>431</v>
      </c>
      <c r="F15" s="222">
        <v>178</v>
      </c>
      <c r="G15" s="222">
        <v>926</v>
      </c>
      <c r="H15" s="222">
        <v>2559</v>
      </c>
      <c r="I15" s="222">
        <v>1416</v>
      </c>
      <c r="J15" s="880" t="s">
        <v>319</v>
      </c>
      <c r="K15" s="880" t="s">
        <v>319</v>
      </c>
    </row>
    <row r="16" spans="1:11" ht="10.5" customHeight="1">
      <c r="A16" s="189"/>
      <c r="B16" s="225"/>
      <c r="C16" s="226"/>
      <c r="D16" s="227"/>
      <c r="E16" s="721"/>
      <c r="F16" s="226"/>
      <c r="G16" s="226"/>
      <c r="H16" s="226"/>
      <c r="I16" s="226"/>
      <c r="J16" s="226"/>
      <c r="K16" s="227"/>
    </row>
    <row r="17" spans="1:11" ht="21.75" customHeight="1">
      <c r="A17" s="720" t="s">
        <v>133</v>
      </c>
      <c r="B17" s="221">
        <v>1795</v>
      </c>
      <c r="C17" s="222">
        <v>6734</v>
      </c>
      <c r="D17" s="223">
        <v>208</v>
      </c>
      <c r="E17" s="224">
        <v>1014</v>
      </c>
      <c r="F17" s="222">
        <v>256</v>
      </c>
      <c r="G17" s="222">
        <v>611</v>
      </c>
      <c r="H17" s="222">
        <v>2841</v>
      </c>
      <c r="I17" s="222">
        <v>920</v>
      </c>
      <c r="J17" s="222">
        <v>1010</v>
      </c>
      <c r="K17" s="223">
        <v>4537</v>
      </c>
    </row>
    <row r="18" spans="1:11" ht="21.75" customHeight="1">
      <c r="A18" s="189" t="s">
        <v>502</v>
      </c>
      <c r="B18" s="221">
        <v>37</v>
      </c>
      <c r="C18" s="222">
        <v>148</v>
      </c>
      <c r="D18" s="880" t="s">
        <v>319</v>
      </c>
      <c r="E18" s="882" t="s">
        <v>319</v>
      </c>
      <c r="F18" s="882" t="s">
        <v>319</v>
      </c>
      <c r="G18" s="882" t="s">
        <v>319</v>
      </c>
      <c r="H18" s="882" t="s">
        <v>319</v>
      </c>
      <c r="I18" s="882" t="s">
        <v>319</v>
      </c>
      <c r="J18" s="882" t="s">
        <v>319</v>
      </c>
      <c r="K18" s="880" t="s">
        <v>319</v>
      </c>
    </row>
    <row r="19" spans="1:11" ht="21.75" customHeight="1">
      <c r="A19" s="189" t="s">
        <v>503</v>
      </c>
      <c r="B19" s="221">
        <v>271</v>
      </c>
      <c r="C19" s="222">
        <v>813</v>
      </c>
      <c r="D19" s="880" t="s">
        <v>319</v>
      </c>
      <c r="E19" s="882" t="s">
        <v>319</v>
      </c>
      <c r="F19" s="882" t="s">
        <v>319</v>
      </c>
      <c r="G19" s="882" t="s">
        <v>319</v>
      </c>
      <c r="H19" s="882" t="s">
        <v>319</v>
      </c>
      <c r="I19" s="882" t="s">
        <v>319</v>
      </c>
      <c r="J19" s="882" t="s">
        <v>319</v>
      </c>
      <c r="K19" s="880" t="s">
        <v>319</v>
      </c>
    </row>
    <row r="20" spans="1:11" ht="21.75" customHeight="1">
      <c r="A20" s="189" t="s">
        <v>504</v>
      </c>
      <c r="B20" s="221">
        <v>100</v>
      </c>
      <c r="C20" s="222">
        <v>588</v>
      </c>
      <c r="D20" s="223">
        <v>30</v>
      </c>
      <c r="E20" s="224">
        <v>177</v>
      </c>
      <c r="F20" s="222">
        <v>39</v>
      </c>
      <c r="G20" s="222">
        <v>74</v>
      </c>
      <c r="H20" s="222">
        <v>444</v>
      </c>
      <c r="I20" s="222">
        <v>132</v>
      </c>
      <c r="J20" s="222">
        <v>100</v>
      </c>
      <c r="K20" s="223">
        <v>588</v>
      </c>
    </row>
    <row r="21" spans="1:11" ht="21.75" customHeight="1">
      <c r="A21" s="189" t="s">
        <v>505</v>
      </c>
      <c r="B21" s="221">
        <v>469</v>
      </c>
      <c r="C21" s="222">
        <v>2135</v>
      </c>
      <c r="D21" s="223">
        <v>78</v>
      </c>
      <c r="E21" s="224">
        <v>377</v>
      </c>
      <c r="F21" s="222">
        <v>104</v>
      </c>
      <c r="G21" s="222">
        <v>210</v>
      </c>
      <c r="H21" s="222">
        <v>1000</v>
      </c>
      <c r="I21" s="222">
        <v>339</v>
      </c>
      <c r="J21" s="222">
        <v>469</v>
      </c>
      <c r="K21" s="223">
        <v>2135</v>
      </c>
    </row>
    <row r="22" spans="1:11" ht="31.5" customHeight="1">
      <c r="A22" s="228" t="s">
        <v>506</v>
      </c>
      <c r="B22" s="221">
        <v>60</v>
      </c>
      <c r="C22" s="222">
        <v>186</v>
      </c>
      <c r="D22" s="223">
        <v>1</v>
      </c>
      <c r="E22" s="224">
        <v>3</v>
      </c>
      <c r="F22" s="222">
        <v>1</v>
      </c>
      <c r="G22" s="222">
        <v>11</v>
      </c>
      <c r="H22" s="222">
        <v>35</v>
      </c>
      <c r="I22" s="222">
        <v>12</v>
      </c>
      <c r="J22" s="882" t="s">
        <v>319</v>
      </c>
      <c r="K22" s="880" t="s">
        <v>319</v>
      </c>
    </row>
    <row r="23" spans="1:11" ht="31.5" customHeight="1">
      <c r="A23" s="228" t="s">
        <v>507</v>
      </c>
      <c r="B23" s="221">
        <v>186</v>
      </c>
      <c r="C23" s="222">
        <v>826</v>
      </c>
      <c r="D23" s="223">
        <v>47</v>
      </c>
      <c r="E23" s="224">
        <v>210</v>
      </c>
      <c r="F23" s="222">
        <v>49</v>
      </c>
      <c r="G23" s="222">
        <v>139</v>
      </c>
      <c r="H23" s="222">
        <v>623</v>
      </c>
      <c r="I23" s="222">
        <v>181</v>
      </c>
      <c r="J23" s="222">
        <v>153</v>
      </c>
      <c r="K23" s="223">
        <v>677</v>
      </c>
    </row>
    <row r="24" spans="1:11" ht="31.5" customHeight="1">
      <c r="A24" s="228" t="s">
        <v>508</v>
      </c>
      <c r="B24" s="221">
        <v>14</v>
      </c>
      <c r="C24" s="222">
        <v>66</v>
      </c>
      <c r="D24" s="223">
        <v>3</v>
      </c>
      <c r="E24" s="224">
        <v>17</v>
      </c>
      <c r="F24" s="222">
        <v>3</v>
      </c>
      <c r="G24" s="222">
        <v>3</v>
      </c>
      <c r="H24" s="222">
        <v>17</v>
      </c>
      <c r="I24" s="222">
        <v>6</v>
      </c>
      <c r="J24" s="222">
        <v>2</v>
      </c>
      <c r="K24" s="223">
        <v>11</v>
      </c>
    </row>
    <row r="25" spans="1:11" ht="21.75" customHeight="1">
      <c r="A25" s="189" t="s">
        <v>516</v>
      </c>
      <c r="B25" s="221">
        <v>43</v>
      </c>
      <c r="C25" s="222">
        <v>275</v>
      </c>
      <c r="D25" s="223">
        <v>17</v>
      </c>
      <c r="E25" s="224">
        <v>109</v>
      </c>
      <c r="F25" s="222">
        <v>24</v>
      </c>
      <c r="G25" s="222">
        <v>32</v>
      </c>
      <c r="H25" s="222">
        <v>208</v>
      </c>
      <c r="I25" s="222">
        <v>58</v>
      </c>
      <c r="J25" s="222">
        <v>43</v>
      </c>
      <c r="K25" s="223">
        <v>275</v>
      </c>
    </row>
    <row r="26" spans="1:11" ht="21.75" customHeight="1">
      <c r="A26" s="189" t="s">
        <v>517</v>
      </c>
      <c r="B26" s="221">
        <v>260</v>
      </c>
      <c r="C26" s="222">
        <v>553</v>
      </c>
      <c r="D26" s="880" t="s">
        <v>319</v>
      </c>
      <c r="E26" s="882" t="s">
        <v>319</v>
      </c>
      <c r="F26" s="882" t="s">
        <v>319</v>
      </c>
      <c r="G26" s="222">
        <v>4</v>
      </c>
      <c r="H26" s="222">
        <v>9</v>
      </c>
      <c r="I26" s="222">
        <v>6</v>
      </c>
      <c r="J26" s="882" t="s">
        <v>319</v>
      </c>
      <c r="K26" s="880" t="s">
        <v>319</v>
      </c>
    </row>
    <row r="27" spans="1:11" ht="21.75" customHeight="1">
      <c r="A27" s="189" t="s">
        <v>154</v>
      </c>
      <c r="B27" s="221">
        <v>355</v>
      </c>
      <c r="C27" s="222">
        <v>1144</v>
      </c>
      <c r="D27" s="223">
        <v>32</v>
      </c>
      <c r="E27" s="224">
        <v>121</v>
      </c>
      <c r="F27" s="222">
        <v>36</v>
      </c>
      <c r="G27" s="222">
        <v>138</v>
      </c>
      <c r="H27" s="222">
        <v>505</v>
      </c>
      <c r="I27" s="222">
        <v>186</v>
      </c>
      <c r="J27" s="222">
        <v>243</v>
      </c>
      <c r="K27" s="223">
        <v>851</v>
      </c>
    </row>
    <row r="28" spans="1:11" ht="10.5" customHeight="1">
      <c r="A28" s="189"/>
      <c r="B28" s="225"/>
      <c r="C28" s="226"/>
      <c r="D28" s="227"/>
      <c r="E28" s="721"/>
      <c r="F28" s="226"/>
      <c r="G28" s="226"/>
      <c r="H28" s="226"/>
      <c r="I28" s="226"/>
      <c r="J28" s="226"/>
      <c r="K28" s="227"/>
    </row>
    <row r="29" spans="1:11" ht="21.75" customHeight="1">
      <c r="A29" s="189" t="s">
        <v>522</v>
      </c>
      <c r="B29" s="232">
        <v>230</v>
      </c>
      <c r="C29" s="230">
        <v>560</v>
      </c>
      <c r="D29" s="231">
        <v>8</v>
      </c>
      <c r="E29" s="229">
        <v>29</v>
      </c>
      <c r="F29" s="230">
        <v>8</v>
      </c>
      <c r="G29" s="230">
        <v>20</v>
      </c>
      <c r="H29" s="230">
        <v>77</v>
      </c>
      <c r="I29" s="230">
        <v>25</v>
      </c>
      <c r="J29" s="230">
        <v>3</v>
      </c>
      <c r="K29" s="231">
        <v>16</v>
      </c>
    </row>
    <row r="30" spans="1:11" ht="10.5" customHeight="1">
      <c r="A30" s="189"/>
      <c r="B30" s="232"/>
      <c r="C30" s="230"/>
      <c r="D30" s="231"/>
      <c r="E30" s="229"/>
      <c r="F30" s="230"/>
      <c r="G30" s="230"/>
      <c r="H30" s="230"/>
      <c r="I30" s="230"/>
      <c r="J30" s="230"/>
      <c r="K30" s="231"/>
    </row>
    <row r="31" spans="1:11" ht="21.75" customHeight="1">
      <c r="A31" s="189" t="s">
        <v>518</v>
      </c>
      <c r="B31" s="221">
        <v>11609</v>
      </c>
      <c r="C31" s="222">
        <v>11609</v>
      </c>
      <c r="D31" s="880" t="s">
        <v>319</v>
      </c>
      <c r="E31" s="882" t="s">
        <v>319</v>
      </c>
      <c r="F31" s="882" t="s">
        <v>319</v>
      </c>
      <c r="G31" s="222">
        <v>19</v>
      </c>
      <c r="H31" s="222">
        <v>19</v>
      </c>
      <c r="I31" s="222">
        <v>19</v>
      </c>
      <c r="J31" s="882" t="s">
        <v>319</v>
      </c>
      <c r="K31" s="880" t="s">
        <v>319</v>
      </c>
    </row>
    <row r="32" spans="1:11" ht="10.5" customHeight="1">
      <c r="A32" s="189"/>
      <c r="B32" s="221"/>
      <c r="C32" s="222"/>
      <c r="D32" s="223"/>
      <c r="E32" s="224"/>
      <c r="F32" s="222"/>
      <c r="G32" s="222"/>
      <c r="H32" s="222"/>
      <c r="I32" s="222"/>
      <c r="J32" s="222"/>
      <c r="K32" s="223"/>
    </row>
    <row r="33" spans="1:11" ht="21.75" customHeight="1">
      <c r="A33" s="189" t="s">
        <v>519</v>
      </c>
      <c r="B33" s="221">
        <v>563</v>
      </c>
      <c r="C33" s="222">
        <v>1461</v>
      </c>
      <c r="D33" s="223">
        <v>91</v>
      </c>
      <c r="E33" s="224">
        <v>258</v>
      </c>
      <c r="F33" s="222">
        <v>104</v>
      </c>
      <c r="G33" s="222">
        <v>518</v>
      </c>
      <c r="H33" s="222">
        <v>1370</v>
      </c>
      <c r="I33" s="222">
        <v>796</v>
      </c>
      <c r="J33" s="882" t="s">
        <v>319</v>
      </c>
      <c r="K33" s="880" t="s">
        <v>319</v>
      </c>
    </row>
    <row r="34" spans="1:11" ht="21.75" customHeight="1">
      <c r="A34" s="189" t="s">
        <v>523</v>
      </c>
      <c r="B34" s="221">
        <v>742</v>
      </c>
      <c r="C34" s="222">
        <v>2184</v>
      </c>
      <c r="D34" s="223">
        <v>136</v>
      </c>
      <c r="E34" s="224">
        <v>450</v>
      </c>
      <c r="F34" s="222">
        <v>152</v>
      </c>
      <c r="G34" s="222">
        <v>685</v>
      </c>
      <c r="H34" s="222">
        <v>2050</v>
      </c>
      <c r="I34" s="222">
        <v>1019</v>
      </c>
      <c r="J34" s="222">
        <v>173</v>
      </c>
      <c r="K34" s="223">
        <v>703</v>
      </c>
    </row>
    <row r="35" spans="1:11" ht="21.75" customHeight="1">
      <c r="A35" s="189" t="s">
        <v>520</v>
      </c>
      <c r="B35" s="221">
        <v>50</v>
      </c>
      <c r="C35" s="222">
        <v>140</v>
      </c>
      <c r="D35" s="223">
        <v>6</v>
      </c>
      <c r="E35" s="224">
        <v>18</v>
      </c>
      <c r="F35" s="222">
        <v>8</v>
      </c>
      <c r="G35" s="222">
        <v>49</v>
      </c>
      <c r="H35" s="222">
        <v>138</v>
      </c>
      <c r="I35" s="222">
        <v>79</v>
      </c>
      <c r="J35" s="882" t="s">
        <v>319</v>
      </c>
      <c r="K35" s="880" t="s">
        <v>319</v>
      </c>
    </row>
    <row r="36" spans="1:11" ht="21.75" customHeight="1">
      <c r="A36" s="189" t="s">
        <v>524</v>
      </c>
      <c r="B36" s="221">
        <v>81</v>
      </c>
      <c r="C36" s="222">
        <v>270</v>
      </c>
      <c r="D36" s="223">
        <v>12</v>
      </c>
      <c r="E36" s="224">
        <v>46</v>
      </c>
      <c r="F36" s="222">
        <v>14</v>
      </c>
      <c r="G36" s="222">
        <v>74</v>
      </c>
      <c r="H36" s="222">
        <v>245</v>
      </c>
      <c r="I36" s="222">
        <v>114</v>
      </c>
      <c r="J36" s="222">
        <v>27</v>
      </c>
      <c r="K36" s="223">
        <v>116</v>
      </c>
    </row>
    <row r="37" spans="1:11" ht="10.5" customHeight="1">
      <c r="A37" s="233"/>
      <c r="B37" s="234"/>
      <c r="C37" s="235"/>
      <c r="D37" s="236"/>
      <c r="E37" s="722"/>
      <c r="F37" s="235"/>
      <c r="G37" s="235"/>
      <c r="H37" s="235"/>
      <c r="I37" s="235"/>
      <c r="J37" s="235"/>
      <c r="K37" s="236"/>
    </row>
  </sheetData>
  <mergeCells count="5">
    <mergeCell ref="J4:K4"/>
    <mergeCell ref="A4:A5"/>
    <mergeCell ref="B4:B5"/>
    <mergeCell ref="C4:C5"/>
    <mergeCell ref="G4:I4"/>
  </mergeCells>
  <hyperlinks>
    <hyperlink ref="A1" location="目次!A14" display="目次へ"/>
  </hyperlinks>
  <printOptions/>
  <pageMargins left="0.7874015748031497" right="0.5905511811023623" top="0.984251968503937" bottom="0.5905511811023623" header="0.5118110236220472"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9.00390625" defaultRowHeight="13.5"/>
  <cols>
    <col min="1" max="1" width="22.125" style="22" customWidth="1"/>
    <col min="2" max="7" width="9.625" style="22" customWidth="1"/>
    <col min="8" max="8" width="8.625" style="22" customWidth="1"/>
    <col min="9" max="16384" width="9.00390625" style="22" customWidth="1"/>
  </cols>
  <sheetData>
    <row r="1" ht="15" customHeight="1">
      <c r="A1" s="983" t="s">
        <v>605</v>
      </c>
    </row>
    <row r="2" ht="13.5" customHeight="1">
      <c r="A2" s="835" t="s">
        <v>525</v>
      </c>
    </row>
    <row r="3" ht="6" customHeight="1"/>
    <row r="4" spans="1:8" ht="19.5" customHeight="1">
      <c r="A4" s="1057" t="s">
        <v>526</v>
      </c>
      <c r="B4" s="1065" t="s">
        <v>527</v>
      </c>
      <c r="C4" s="1067" t="s">
        <v>528</v>
      </c>
      <c r="D4" s="1068"/>
      <c r="E4" s="1068"/>
      <c r="F4" s="1068"/>
      <c r="G4" s="1069"/>
      <c r="H4" s="1062" t="s">
        <v>529</v>
      </c>
    </row>
    <row r="5" spans="1:8" ht="45.75" customHeight="1">
      <c r="A5" s="1064"/>
      <c r="B5" s="1066"/>
      <c r="C5" s="203" t="s">
        <v>496</v>
      </c>
      <c r="D5" s="216" t="s">
        <v>530</v>
      </c>
      <c r="E5" s="239" t="s">
        <v>531</v>
      </c>
      <c r="F5" s="203" t="s">
        <v>532</v>
      </c>
      <c r="G5" s="203" t="s">
        <v>533</v>
      </c>
      <c r="H5" s="1063"/>
    </row>
    <row r="6" spans="1:8" ht="19.5" customHeight="1">
      <c r="A6" s="207"/>
      <c r="B6" s="240"/>
      <c r="C6" s="241"/>
      <c r="D6" s="241"/>
      <c r="E6" s="242"/>
      <c r="F6" s="242"/>
      <c r="G6" s="242"/>
      <c r="H6" s="243"/>
    </row>
    <row r="7" spans="1:8" ht="19.5" customHeight="1">
      <c r="A7" s="189" t="s">
        <v>534</v>
      </c>
      <c r="B7" s="244">
        <v>39026</v>
      </c>
      <c r="C7" s="245">
        <v>38683</v>
      </c>
      <c r="D7" s="245">
        <v>25473</v>
      </c>
      <c r="E7" s="246">
        <v>4385</v>
      </c>
      <c r="F7" s="246">
        <v>7540</v>
      </c>
      <c r="G7" s="246">
        <v>1285</v>
      </c>
      <c r="H7" s="247">
        <v>343</v>
      </c>
    </row>
    <row r="8" spans="1:8" ht="19.5" customHeight="1">
      <c r="A8" s="189"/>
      <c r="B8" s="244"/>
      <c r="C8" s="245"/>
      <c r="D8" s="245"/>
      <c r="E8" s="246"/>
      <c r="F8" s="246"/>
      <c r="G8" s="246"/>
      <c r="H8" s="247"/>
    </row>
    <row r="9" spans="1:8" ht="19.5" customHeight="1">
      <c r="A9" s="28" t="s">
        <v>535</v>
      </c>
      <c r="B9" s="248">
        <v>402</v>
      </c>
      <c r="C9" s="246">
        <v>372</v>
      </c>
      <c r="D9" s="246">
        <v>12</v>
      </c>
      <c r="E9" s="250" t="s">
        <v>319</v>
      </c>
      <c r="F9" s="246">
        <v>275</v>
      </c>
      <c r="G9" s="246">
        <v>85</v>
      </c>
      <c r="H9" s="247">
        <v>30</v>
      </c>
    </row>
    <row r="10" spans="1:8" ht="19.5" customHeight="1">
      <c r="A10" s="28" t="s">
        <v>536</v>
      </c>
      <c r="B10" s="248">
        <v>1028</v>
      </c>
      <c r="C10" s="246">
        <v>982</v>
      </c>
      <c r="D10" s="246">
        <v>72</v>
      </c>
      <c r="E10" s="246">
        <v>34</v>
      </c>
      <c r="F10" s="246">
        <v>783</v>
      </c>
      <c r="G10" s="246">
        <v>93</v>
      </c>
      <c r="H10" s="247">
        <v>46</v>
      </c>
    </row>
    <row r="11" spans="1:8" ht="19.5" customHeight="1">
      <c r="A11" s="28" t="s">
        <v>537</v>
      </c>
      <c r="B11" s="248">
        <v>1026</v>
      </c>
      <c r="C11" s="246">
        <v>989</v>
      </c>
      <c r="D11" s="246">
        <v>177</v>
      </c>
      <c r="E11" s="246">
        <v>223</v>
      </c>
      <c r="F11" s="246">
        <v>544</v>
      </c>
      <c r="G11" s="246">
        <v>45</v>
      </c>
      <c r="H11" s="247">
        <v>37</v>
      </c>
    </row>
    <row r="12" spans="1:8" ht="19.5" customHeight="1">
      <c r="A12" s="28" t="s">
        <v>538</v>
      </c>
      <c r="B12" s="248">
        <v>1922</v>
      </c>
      <c r="C12" s="246">
        <v>1894</v>
      </c>
      <c r="D12" s="246">
        <v>428</v>
      </c>
      <c r="E12" s="246">
        <v>564</v>
      </c>
      <c r="F12" s="246">
        <v>812</v>
      </c>
      <c r="G12" s="246">
        <v>90</v>
      </c>
      <c r="H12" s="247">
        <v>28</v>
      </c>
    </row>
    <row r="13" spans="1:8" ht="19.5" customHeight="1">
      <c r="A13" s="28" t="s">
        <v>539</v>
      </c>
      <c r="B13" s="248">
        <v>3779</v>
      </c>
      <c r="C13" s="246">
        <v>3730</v>
      </c>
      <c r="D13" s="246">
        <v>1077</v>
      </c>
      <c r="E13" s="246">
        <v>1373</v>
      </c>
      <c r="F13" s="246">
        <v>1174</v>
      </c>
      <c r="G13" s="246">
        <v>106</v>
      </c>
      <c r="H13" s="247">
        <v>49</v>
      </c>
    </row>
    <row r="14" spans="1:8" ht="19.5" customHeight="1">
      <c r="A14" s="28" t="s">
        <v>540</v>
      </c>
      <c r="B14" s="248">
        <v>5642</v>
      </c>
      <c r="C14" s="246">
        <v>5596</v>
      </c>
      <c r="D14" s="246">
        <v>2509</v>
      </c>
      <c r="E14" s="246">
        <v>1676</v>
      </c>
      <c r="F14" s="246">
        <v>1217</v>
      </c>
      <c r="G14" s="246">
        <v>194</v>
      </c>
      <c r="H14" s="247">
        <v>46</v>
      </c>
    </row>
    <row r="15" spans="1:8" ht="19.5" customHeight="1">
      <c r="A15" s="28" t="s">
        <v>541</v>
      </c>
      <c r="B15" s="248">
        <v>5693</v>
      </c>
      <c r="C15" s="246">
        <v>5654</v>
      </c>
      <c r="D15" s="246">
        <v>4012</v>
      </c>
      <c r="E15" s="246">
        <v>433</v>
      </c>
      <c r="F15" s="246">
        <v>960</v>
      </c>
      <c r="G15" s="246">
        <v>249</v>
      </c>
      <c r="H15" s="247">
        <v>39</v>
      </c>
    </row>
    <row r="16" spans="1:8" ht="19.5" customHeight="1">
      <c r="A16" s="28" t="s">
        <v>542</v>
      </c>
      <c r="B16" s="248">
        <v>4363</v>
      </c>
      <c r="C16" s="246">
        <v>4326</v>
      </c>
      <c r="D16" s="246">
        <v>3415</v>
      </c>
      <c r="E16" s="246">
        <v>62</v>
      </c>
      <c r="F16" s="246">
        <v>673</v>
      </c>
      <c r="G16" s="246">
        <v>176</v>
      </c>
      <c r="H16" s="247">
        <v>37</v>
      </c>
    </row>
    <row r="17" spans="1:8" ht="19.5" customHeight="1">
      <c r="A17" s="28" t="s">
        <v>543</v>
      </c>
      <c r="B17" s="248">
        <v>3513</v>
      </c>
      <c r="C17" s="246">
        <v>3493</v>
      </c>
      <c r="D17" s="246">
        <v>2985</v>
      </c>
      <c r="E17" s="246">
        <v>15</v>
      </c>
      <c r="F17" s="246">
        <v>410</v>
      </c>
      <c r="G17" s="246">
        <v>83</v>
      </c>
      <c r="H17" s="247">
        <v>20</v>
      </c>
    </row>
    <row r="18" spans="1:8" ht="19.5" customHeight="1">
      <c r="A18" s="28" t="s">
        <v>544</v>
      </c>
      <c r="B18" s="248">
        <v>3783</v>
      </c>
      <c r="C18" s="246">
        <v>3773</v>
      </c>
      <c r="D18" s="246">
        <v>3356</v>
      </c>
      <c r="E18" s="246">
        <v>3</v>
      </c>
      <c r="F18" s="246">
        <v>362</v>
      </c>
      <c r="G18" s="246">
        <v>52</v>
      </c>
      <c r="H18" s="247">
        <v>10</v>
      </c>
    </row>
    <row r="19" spans="1:8" ht="19.5" customHeight="1">
      <c r="A19" s="28" t="s">
        <v>545</v>
      </c>
      <c r="B19" s="248">
        <v>3413</v>
      </c>
      <c r="C19" s="246">
        <v>3412</v>
      </c>
      <c r="D19" s="246">
        <v>3187</v>
      </c>
      <c r="E19" s="249">
        <v>2</v>
      </c>
      <c r="F19" s="246">
        <v>178</v>
      </c>
      <c r="G19" s="246">
        <v>45</v>
      </c>
      <c r="H19" s="247">
        <v>1</v>
      </c>
    </row>
    <row r="20" spans="1:8" ht="19.5" customHeight="1">
      <c r="A20" s="28" t="s">
        <v>547</v>
      </c>
      <c r="B20" s="248">
        <v>2468</v>
      </c>
      <c r="C20" s="246">
        <v>2468</v>
      </c>
      <c r="D20" s="246">
        <v>2324</v>
      </c>
      <c r="E20" s="250" t="s">
        <v>319</v>
      </c>
      <c r="F20" s="245">
        <v>112</v>
      </c>
      <c r="G20" s="245">
        <v>32</v>
      </c>
      <c r="H20" s="251" t="s">
        <v>319</v>
      </c>
    </row>
    <row r="21" spans="1:8" ht="19.5" customHeight="1">
      <c r="A21" s="28" t="s">
        <v>549</v>
      </c>
      <c r="B21" s="248">
        <v>984</v>
      </c>
      <c r="C21" s="246">
        <v>984</v>
      </c>
      <c r="D21" s="246">
        <v>948</v>
      </c>
      <c r="E21" s="249" t="s">
        <v>319</v>
      </c>
      <c r="F21" s="246">
        <v>23</v>
      </c>
      <c r="G21" s="246">
        <v>13</v>
      </c>
      <c r="H21" s="251" t="s">
        <v>319</v>
      </c>
    </row>
    <row r="22" spans="1:8" ht="19.5" customHeight="1">
      <c r="A22" s="28" t="s">
        <v>551</v>
      </c>
      <c r="B22" s="248">
        <v>1006</v>
      </c>
      <c r="C22" s="246">
        <v>1006</v>
      </c>
      <c r="D22" s="246">
        <v>968</v>
      </c>
      <c r="E22" s="249" t="s">
        <v>319</v>
      </c>
      <c r="F22" s="246">
        <v>16</v>
      </c>
      <c r="G22" s="246">
        <v>22</v>
      </c>
      <c r="H22" s="252" t="s">
        <v>319</v>
      </c>
    </row>
    <row r="23" spans="1:8" ht="19.5" customHeight="1">
      <c r="A23" s="189"/>
      <c r="B23" s="248"/>
      <c r="C23" s="246"/>
      <c r="D23" s="246"/>
      <c r="E23" s="246"/>
      <c r="F23" s="246"/>
      <c r="G23" s="246"/>
      <c r="H23" s="247"/>
    </row>
    <row r="24" spans="1:8" ht="19.5" customHeight="1">
      <c r="A24" s="189" t="s">
        <v>550</v>
      </c>
      <c r="B24" s="244">
        <v>91467</v>
      </c>
      <c r="C24" s="245">
        <v>90805</v>
      </c>
      <c r="D24" s="245">
        <v>63262</v>
      </c>
      <c r="E24" s="246">
        <v>9201</v>
      </c>
      <c r="F24" s="246">
        <v>15132</v>
      </c>
      <c r="G24" s="246">
        <v>3210</v>
      </c>
      <c r="H24" s="247">
        <v>662</v>
      </c>
    </row>
    <row r="25" spans="1:8" ht="19.5" customHeight="1">
      <c r="A25" s="189"/>
      <c r="B25" s="244"/>
      <c r="C25" s="245"/>
      <c r="D25" s="245"/>
      <c r="E25" s="245"/>
      <c r="F25" s="246"/>
      <c r="G25" s="246"/>
      <c r="H25" s="247"/>
    </row>
    <row r="26" spans="1:8" ht="19.5" customHeight="1">
      <c r="A26" s="28" t="s">
        <v>535</v>
      </c>
      <c r="B26" s="248">
        <v>453</v>
      </c>
      <c r="C26" s="246">
        <v>417</v>
      </c>
      <c r="D26" s="246">
        <v>14</v>
      </c>
      <c r="E26" s="250" t="s">
        <v>319</v>
      </c>
      <c r="F26" s="246">
        <v>313</v>
      </c>
      <c r="G26" s="246">
        <v>90</v>
      </c>
      <c r="H26" s="247">
        <v>36</v>
      </c>
    </row>
    <row r="27" spans="1:8" ht="19.5" customHeight="1">
      <c r="A27" s="28" t="s">
        <v>536</v>
      </c>
      <c r="B27" s="248">
        <v>1186</v>
      </c>
      <c r="C27" s="246">
        <v>1130</v>
      </c>
      <c r="D27" s="246">
        <v>107</v>
      </c>
      <c r="E27" s="246">
        <v>50</v>
      </c>
      <c r="F27" s="246">
        <v>870</v>
      </c>
      <c r="G27" s="246">
        <v>103</v>
      </c>
      <c r="H27" s="247">
        <v>56</v>
      </c>
    </row>
    <row r="28" spans="1:8" ht="19.5" customHeight="1">
      <c r="A28" s="28" t="s">
        <v>537</v>
      </c>
      <c r="B28" s="248">
        <v>1519</v>
      </c>
      <c r="C28" s="246">
        <v>1441</v>
      </c>
      <c r="D28" s="246">
        <v>289</v>
      </c>
      <c r="E28" s="246">
        <v>348</v>
      </c>
      <c r="F28" s="246">
        <v>743</v>
      </c>
      <c r="G28" s="246">
        <v>61</v>
      </c>
      <c r="H28" s="247">
        <v>78</v>
      </c>
    </row>
    <row r="29" spans="1:8" ht="19.5" customHeight="1">
      <c r="A29" s="28" t="s">
        <v>538</v>
      </c>
      <c r="B29" s="248">
        <v>3200</v>
      </c>
      <c r="C29" s="246">
        <v>3142</v>
      </c>
      <c r="D29" s="246">
        <v>709</v>
      </c>
      <c r="E29" s="246">
        <v>919</v>
      </c>
      <c r="F29" s="246">
        <v>1363</v>
      </c>
      <c r="G29" s="246">
        <v>151</v>
      </c>
      <c r="H29" s="247">
        <v>58</v>
      </c>
    </row>
    <row r="30" spans="1:8" ht="19.5" customHeight="1">
      <c r="A30" s="28" t="s">
        <v>539</v>
      </c>
      <c r="B30" s="248">
        <v>7725</v>
      </c>
      <c r="C30" s="246">
        <v>7631</v>
      </c>
      <c r="D30" s="246">
        <v>2106</v>
      </c>
      <c r="E30" s="246">
        <v>2905</v>
      </c>
      <c r="F30" s="246">
        <v>2361</v>
      </c>
      <c r="G30" s="246">
        <v>259</v>
      </c>
      <c r="H30" s="247">
        <v>94</v>
      </c>
    </row>
    <row r="31" spans="1:8" ht="19.5" customHeight="1">
      <c r="A31" s="28" t="s">
        <v>540</v>
      </c>
      <c r="B31" s="248">
        <v>12621</v>
      </c>
      <c r="C31" s="246">
        <v>12531</v>
      </c>
      <c r="D31" s="246">
        <v>5638</v>
      </c>
      <c r="E31" s="246">
        <v>3689</v>
      </c>
      <c r="F31" s="246">
        <v>2656</v>
      </c>
      <c r="G31" s="246">
        <v>548</v>
      </c>
      <c r="H31" s="247">
        <v>90</v>
      </c>
    </row>
    <row r="32" spans="1:8" ht="19.5" customHeight="1">
      <c r="A32" s="28" t="s">
        <v>541</v>
      </c>
      <c r="B32" s="248">
        <v>13796</v>
      </c>
      <c r="C32" s="246">
        <v>13702</v>
      </c>
      <c r="D32" s="246">
        <v>9670</v>
      </c>
      <c r="E32" s="246">
        <v>1100</v>
      </c>
      <c r="F32" s="246">
        <v>2206</v>
      </c>
      <c r="G32" s="246">
        <v>726</v>
      </c>
      <c r="H32" s="247">
        <v>94</v>
      </c>
    </row>
    <row r="33" spans="1:8" ht="19.5" customHeight="1">
      <c r="A33" s="28" t="s">
        <v>542</v>
      </c>
      <c r="B33" s="248">
        <v>10896</v>
      </c>
      <c r="C33" s="246">
        <v>10810</v>
      </c>
      <c r="D33" s="246">
        <v>8492</v>
      </c>
      <c r="E33" s="246">
        <v>134</v>
      </c>
      <c r="F33" s="246">
        <v>1629</v>
      </c>
      <c r="G33" s="246">
        <v>555</v>
      </c>
      <c r="H33" s="247">
        <v>86</v>
      </c>
    </row>
    <row r="34" spans="1:8" ht="19.5" customHeight="1">
      <c r="A34" s="28" t="s">
        <v>543</v>
      </c>
      <c r="B34" s="248">
        <v>9043</v>
      </c>
      <c r="C34" s="246">
        <v>8995</v>
      </c>
      <c r="D34" s="246">
        <v>7651</v>
      </c>
      <c r="E34" s="246">
        <v>36</v>
      </c>
      <c r="F34" s="246">
        <v>1070</v>
      </c>
      <c r="G34" s="246">
        <v>238</v>
      </c>
      <c r="H34" s="247">
        <v>48</v>
      </c>
    </row>
    <row r="35" spans="1:8" ht="19.5" customHeight="1">
      <c r="A35" s="28" t="s">
        <v>544</v>
      </c>
      <c r="B35" s="248">
        <v>9971</v>
      </c>
      <c r="C35" s="246">
        <v>9950</v>
      </c>
      <c r="D35" s="246">
        <v>8786</v>
      </c>
      <c r="E35" s="246">
        <v>11</v>
      </c>
      <c r="F35" s="246">
        <v>1001</v>
      </c>
      <c r="G35" s="246">
        <v>152</v>
      </c>
      <c r="H35" s="247">
        <v>21</v>
      </c>
    </row>
    <row r="36" spans="1:8" ht="19.5" customHeight="1">
      <c r="A36" s="28" t="s">
        <v>545</v>
      </c>
      <c r="B36" s="248">
        <v>8995</v>
      </c>
      <c r="C36" s="246">
        <v>8994</v>
      </c>
      <c r="D36" s="246">
        <v>8388</v>
      </c>
      <c r="E36" s="249">
        <v>9</v>
      </c>
      <c r="F36" s="246">
        <v>469</v>
      </c>
      <c r="G36" s="246">
        <v>128</v>
      </c>
      <c r="H36" s="247">
        <v>1</v>
      </c>
    </row>
    <row r="37" spans="1:8" ht="19.5" customHeight="1">
      <c r="A37" s="28" t="s">
        <v>547</v>
      </c>
      <c r="B37" s="248">
        <v>6548</v>
      </c>
      <c r="C37" s="246">
        <v>6548</v>
      </c>
      <c r="D37" s="246">
        <v>6146</v>
      </c>
      <c r="E37" s="250" t="s">
        <v>319</v>
      </c>
      <c r="F37" s="246">
        <v>311</v>
      </c>
      <c r="G37" s="246">
        <v>91</v>
      </c>
      <c r="H37" s="252" t="s">
        <v>319</v>
      </c>
    </row>
    <row r="38" spans="1:8" ht="19.5" customHeight="1">
      <c r="A38" s="28" t="s">
        <v>549</v>
      </c>
      <c r="B38" s="248">
        <v>2750</v>
      </c>
      <c r="C38" s="246">
        <v>2750</v>
      </c>
      <c r="D38" s="246">
        <v>2629</v>
      </c>
      <c r="E38" s="250" t="s">
        <v>319</v>
      </c>
      <c r="F38" s="246">
        <v>82</v>
      </c>
      <c r="G38" s="246">
        <v>39</v>
      </c>
      <c r="H38" s="252" t="s">
        <v>319</v>
      </c>
    </row>
    <row r="39" spans="1:8" ht="19.5" customHeight="1">
      <c r="A39" s="28" t="s">
        <v>551</v>
      </c>
      <c r="B39" s="248">
        <v>2750</v>
      </c>
      <c r="C39" s="246">
        <v>2750</v>
      </c>
      <c r="D39" s="246">
        <v>2627</v>
      </c>
      <c r="E39" s="250" t="s">
        <v>319</v>
      </c>
      <c r="F39" s="246">
        <v>54</v>
      </c>
      <c r="G39" s="246">
        <v>69</v>
      </c>
      <c r="H39" s="251" t="s">
        <v>319</v>
      </c>
    </row>
    <row r="40" spans="1:8" ht="19.5" customHeight="1">
      <c r="A40" s="233"/>
      <c r="B40" s="253"/>
      <c r="C40" s="254"/>
      <c r="D40" s="254"/>
      <c r="E40" s="254"/>
      <c r="F40" s="254"/>
      <c r="G40" s="254"/>
      <c r="H40" s="255"/>
    </row>
  </sheetData>
  <mergeCells count="4">
    <mergeCell ref="H4:H5"/>
    <mergeCell ref="A4:A5"/>
    <mergeCell ref="B4:B5"/>
    <mergeCell ref="C4:G4"/>
  </mergeCells>
  <hyperlinks>
    <hyperlink ref="A1" location="目次!A15" display="目次へ"/>
  </hyperlinks>
  <printOptions/>
  <pageMargins left="0.984251968503937" right="0.3937007874015748" top="0.984251968503937" bottom="0.5905511811023623" header="0.5118110236220472" footer="0.31496062992125984"/>
  <pageSetup firstPageNumber="16"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39"/>
  <sheetViews>
    <sheetView workbookViewId="0" topLeftCell="A1">
      <selection activeCell="A1" sqref="A1"/>
    </sheetView>
  </sheetViews>
  <sheetFormatPr defaultColWidth="9.00390625" defaultRowHeight="13.5"/>
  <cols>
    <col min="1" max="1" width="20.625" style="779" customWidth="1"/>
    <col min="2" max="3" width="7.375" style="202" customWidth="1"/>
    <col min="4" max="4" width="6.125" style="202" customWidth="1"/>
    <col min="5" max="5" width="7.375" style="210" customWidth="1"/>
    <col min="6" max="6" width="7.125" style="210" customWidth="1"/>
    <col min="7" max="7" width="7.625" style="210" customWidth="1"/>
    <col min="8" max="10" width="6.625" style="210" customWidth="1"/>
    <col min="11" max="11" width="5.625" style="210" customWidth="1"/>
    <col min="12" max="16384" width="9.00390625" style="202" customWidth="1"/>
  </cols>
  <sheetData>
    <row r="1" ht="15" customHeight="1">
      <c r="A1" s="983" t="s">
        <v>605</v>
      </c>
    </row>
    <row r="2" spans="1:11" ht="33" customHeight="1">
      <c r="A2" s="1073" t="s">
        <v>790</v>
      </c>
      <c r="B2" s="1074"/>
      <c r="C2" s="1074"/>
      <c r="D2" s="1074"/>
      <c r="E2" s="1074"/>
      <c r="F2" s="1074"/>
      <c r="G2" s="1074"/>
      <c r="H2" s="1074"/>
      <c r="I2" s="1074"/>
      <c r="J2" s="1074"/>
      <c r="K2" s="1074"/>
    </row>
    <row r="3" ht="6" customHeight="1"/>
    <row r="4" spans="1:11" ht="14.25" customHeight="1">
      <c r="A4" s="1075" t="s">
        <v>1052</v>
      </c>
      <c r="B4" s="1077" t="s">
        <v>17</v>
      </c>
      <c r="C4" s="1077" t="s">
        <v>85</v>
      </c>
      <c r="D4" s="1077" t="s">
        <v>86</v>
      </c>
      <c r="E4" s="1070" t="s">
        <v>88</v>
      </c>
      <c r="F4" s="1071"/>
      <c r="G4" s="1071"/>
      <c r="H4" s="1071"/>
      <c r="I4" s="1071"/>
      <c r="J4" s="1072"/>
      <c r="K4" s="1079" t="s">
        <v>87</v>
      </c>
    </row>
    <row r="5" spans="1:14" ht="85.5" customHeight="1">
      <c r="A5" s="1076"/>
      <c r="B5" s="1078"/>
      <c r="C5" s="1078"/>
      <c r="D5" s="1078"/>
      <c r="E5" s="785" t="s">
        <v>496</v>
      </c>
      <c r="F5" s="792" t="s">
        <v>89</v>
      </c>
      <c r="G5" s="792" t="s">
        <v>90</v>
      </c>
      <c r="H5" s="792" t="s">
        <v>91</v>
      </c>
      <c r="I5" s="792" t="s">
        <v>92</v>
      </c>
      <c r="J5" s="792" t="s">
        <v>94</v>
      </c>
      <c r="K5" s="1080"/>
      <c r="N5" s="780"/>
    </row>
    <row r="6" spans="1:11" ht="24" customHeight="1">
      <c r="A6" s="793" t="s">
        <v>83</v>
      </c>
      <c r="B6" s="786">
        <v>39730</v>
      </c>
      <c r="C6" s="883" t="s">
        <v>1049</v>
      </c>
      <c r="D6" s="883" t="s">
        <v>1049</v>
      </c>
      <c r="E6" s="883" t="s">
        <v>1049</v>
      </c>
      <c r="F6" s="883" t="s">
        <v>1049</v>
      </c>
      <c r="G6" s="883" t="s">
        <v>1049</v>
      </c>
      <c r="H6" s="883" t="s">
        <v>1049</v>
      </c>
      <c r="I6" s="883" t="s">
        <v>1049</v>
      </c>
      <c r="J6" s="883" t="s">
        <v>1049</v>
      </c>
      <c r="K6" s="884" t="s">
        <v>1049</v>
      </c>
    </row>
    <row r="7" spans="1:11" ht="24.75" customHeight="1">
      <c r="A7" s="794" t="s">
        <v>1108</v>
      </c>
      <c r="B7" s="786">
        <v>39026</v>
      </c>
      <c r="C7" s="786">
        <v>12034</v>
      </c>
      <c r="D7" s="786">
        <v>1187</v>
      </c>
      <c r="E7" s="786">
        <v>25753</v>
      </c>
      <c r="F7" s="786">
        <v>9171</v>
      </c>
      <c r="G7" s="786">
        <v>11426</v>
      </c>
      <c r="H7" s="786">
        <v>3524</v>
      </c>
      <c r="I7" s="786">
        <v>884</v>
      </c>
      <c r="J7" s="786">
        <v>748</v>
      </c>
      <c r="K7" s="787">
        <v>52</v>
      </c>
    </row>
    <row r="8" spans="1:11" ht="22.5" customHeight="1">
      <c r="A8" s="795" t="s">
        <v>1109</v>
      </c>
      <c r="B8" s="786">
        <v>38683</v>
      </c>
      <c r="C8" s="786">
        <v>11887</v>
      </c>
      <c r="D8" s="786">
        <v>1170</v>
      </c>
      <c r="E8" s="786">
        <v>25577</v>
      </c>
      <c r="F8" s="786">
        <v>9102</v>
      </c>
      <c r="G8" s="786">
        <v>11348</v>
      </c>
      <c r="H8" s="786">
        <v>3507</v>
      </c>
      <c r="I8" s="786">
        <v>878</v>
      </c>
      <c r="J8" s="786">
        <v>742</v>
      </c>
      <c r="K8" s="787">
        <v>49</v>
      </c>
    </row>
    <row r="9" spans="1:12" ht="24.75" customHeight="1">
      <c r="A9" s="795" t="s">
        <v>95</v>
      </c>
      <c r="B9" s="786">
        <v>25473</v>
      </c>
      <c r="C9" s="786">
        <v>11223</v>
      </c>
      <c r="D9" s="786">
        <v>760</v>
      </c>
      <c r="E9" s="786">
        <v>13461</v>
      </c>
      <c r="F9" s="786">
        <v>4106</v>
      </c>
      <c r="G9" s="786">
        <v>6538</v>
      </c>
      <c r="H9" s="786">
        <v>2096</v>
      </c>
      <c r="I9" s="786">
        <v>359</v>
      </c>
      <c r="J9" s="786">
        <v>362</v>
      </c>
      <c r="K9" s="787">
        <v>29</v>
      </c>
      <c r="L9" s="202" t="s">
        <v>63</v>
      </c>
    </row>
    <row r="10" spans="1:11" ht="24.75" customHeight="1">
      <c r="A10" s="796" t="s">
        <v>861</v>
      </c>
      <c r="B10" s="786">
        <v>4385</v>
      </c>
      <c r="C10" s="786">
        <v>5</v>
      </c>
      <c r="D10" s="786">
        <v>30</v>
      </c>
      <c r="E10" s="786">
        <v>4350</v>
      </c>
      <c r="F10" s="786">
        <v>1084</v>
      </c>
      <c r="G10" s="786">
        <v>1489</v>
      </c>
      <c r="H10" s="786">
        <v>939</v>
      </c>
      <c r="I10" s="786">
        <v>486</v>
      </c>
      <c r="J10" s="786">
        <v>352</v>
      </c>
      <c r="K10" s="885" t="s">
        <v>1049</v>
      </c>
    </row>
    <row r="11" spans="1:11" ht="22.5" customHeight="1">
      <c r="A11" s="795" t="s">
        <v>96</v>
      </c>
      <c r="B11" s="786">
        <v>7540</v>
      </c>
      <c r="C11" s="786">
        <v>527</v>
      </c>
      <c r="D11" s="786">
        <v>339</v>
      </c>
      <c r="E11" s="786">
        <v>6663</v>
      </c>
      <c r="F11" s="786">
        <v>3402</v>
      </c>
      <c r="G11" s="786">
        <v>2798</v>
      </c>
      <c r="H11" s="786">
        <v>420</v>
      </c>
      <c r="I11" s="786">
        <v>28</v>
      </c>
      <c r="J11" s="786">
        <v>15</v>
      </c>
      <c r="K11" s="787">
        <v>11</v>
      </c>
    </row>
    <row r="12" spans="1:11" ht="22.5" customHeight="1">
      <c r="A12" s="795" t="s">
        <v>97</v>
      </c>
      <c r="B12" s="786">
        <v>1285</v>
      </c>
      <c r="C12" s="786">
        <v>132</v>
      </c>
      <c r="D12" s="786">
        <v>41</v>
      </c>
      <c r="E12" s="786">
        <v>1103</v>
      </c>
      <c r="F12" s="786">
        <v>510</v>
      </c>
      <c r="G12" s="786">
        <v>523</v>
      </c>
      <c r="H12" s="786">
        <v>52</v>
      </c>
      <c r="I12" s="786">
        <v>5</v>
      </c>
      <c r="J12" s="786">
        <v>13</v>
      </c>
      <c r="K12" s="787">
        <v>9</v>
      </c>
    </row>
    <row r="13" spans="1:11" ht="22.5" customHeight="1">
      <c r="A13" s="795" t="s">
        <v>1106</v>
      </c>
      <c r="B13" s="786">
        <v>343</v>
      </c>
      <c r="C13" s="786">
        <v>147</v>
      </c>
      <c r="D13" s="786">
        <v>17</v>
      </c>
      <c r="E13" s="786">
        <v>176</v>
      </c>
      <c r="F13" s="786">
        <v>69</v>
      </c>
      <c r="G13" s="786">
        <v>78</v>
      </c>
      <c r="H13" s="786">
        <v>17</v>
      </c>
      <c r="I13" s="786">
        <v>6</v>
      </c>
      <c r="J13" s="786">
        <v>6</v>
      </c>
      <c r="K13" s="787">
        <v>3</v>
      </c>
    </row>
    <row r="14" spans="1:11" ht="24.75" customHeight="1">
      <c r="A14" s="929" t="s">
        <v>1110</v>
      </c>
      <c r="B14" s="788">
        <v>704</v>
      </c>
      <c r="C14" s="931" t="s">
        <v>1049</v>
      </c>
      <c r="D14" s="931" t="s">
        <v>1049</v>
      </c>
      <c r="E14" s="931" t="s">
        <v>1049</v>
      </c>
      <c r="F14" s="931" t="s">
        <v>1049</v>
      </c>
      <c r="G14" s="931" t="s">
        <v>1049</v>
      </c>
      <c r="H14" s="931" t="s">
        <v>1049</v>
      </c>
      <c r="I14" s="931" t="s">
        <v>1049</v>
      </c>
      <c r="J14" s="931" t="s">
        <v>1049</v>
      </c>
      <c r="K14" s="932" t="s">
        <v>1049</v>
      </c>
    </row>
    <row r="15" spans="1:11" ht="24" customHeight="1">
      <c r="A15" s="793" t="s">
        <v>120</v>
      </c>
      <c r="B15" s="786">
        <v>92236</v>
      </c>
      <c r="C15" s="883" t="s">
        <v>1049</v>
      </c>
      <c r="D15" s="883" t="s">
        <v>1049</v>
      </c>
      <c r="E15" s="883" t="s">
        <v>1049</v>
      </c>
      <c r="F15" s="883" t="s">
        <v>1049</v>
      </c>
      <c r="G15" s="883" t="s">
        <v>1049</v>
      </c>
      <c r="H15" s="883" t="s">
        <v>1049</v>
      </c>
      <c r="I15" s="883" t="s">
        <v>1049</v>
      </c>
      <c r="J15" s="883" t="s">
        <v>1049</v>
      </c>
      <c r="K15" s="885" t="s">
        <v>1049</v>
      </c>
    </row>
    <row r="16" spans="1:11" ht="24.75" customHeight="1">
      <c r="A16" s="794" t="s">
        <v>1108</v>
      </c>
      <c r="B16" s="786">
        <v>91467</v>
      </c>
      <c r="C16" s="786">
        <v>31210</v>
      </c>
      <c r="D16" s="786">
        <v>3080</v>
      </c>
      <c r="E16" s="786">
        <v>57064</v>
      </c>
      <c r="F16" s="786">
        <v>20111</v>
      </c>
      <c r="G16" s="786">
        <v>25444</v>
      </c>
      <c r="H16" s="786">
        <v>7769</v>
      </c>
      <c r="I16" s="786">
        <v>1960</v>
      </c>
      <c r="J16" s="786">
        <v>1780</v>
      </c>
      <c r="K16" s="787">
        <v>113</v>
      </c>
    </row>
    <row r="17" spans="1:11" ht="22.5" customHeight="1">
      <c r="A17" s="795" t="s">
        <v>1109</v>
      </c>
      <c r="B17" s="786">
        <v>90805</v>
      </c>
      <c r="C17" s="786">
        <v>30902</v>
      </c>
      <c r="D17" s="786">
        <v>3045</v>
      </c>
      <c r="E17" s="786">
        <v>56752</v>
      </c>
      <c r="F17" s="786">
        <v>19990</v>
      </c>
      <c r="G17" s="786">
        <v>25298</v>
      </c>
      <c r="H17" s="786">
        <v>7744</v>
      </c>
      <c r="I17" s="786">
        <v>1950</v>
      </c>
      <c r="J17" s="786">
        <v>1770</v>
      </c>
      <c r="K17" s="787">
        <v>106</v>
      </c>
    </row>
    <row r="18" spans="1:11" ht="24.75" customHeight="1">
      <c r="A18" s="795" t="s">
        <v>95</v>
      </c>
      <c r="B18" s="786">
        <v>63262</v>
      </c>
      <c r="C18" s="786">
        <v>28960</v>
      </c>
      <c r="D18" s="786">
        <v>1921</v>
      </c>
      <c r="E18" s="786">
        <v>32325</v>
      </c>
      <c r="F18" s="786">
        <v>10144</v>
      </c>
      <c r="G18" s="786">
        <v>15659</v>
      </c>
      <c r="H18" s="786">
        <v>4836</v>
      </c>
      <c r="I18" s="786">
        <v>827</v>
      </c>
      <c r="J18" s="786">
        <v>859</v>
      </c>
      <c r="K18" s="787">
        <v>56</v>
      </c>
    </row>
    <row r="19" spans="1:11" ht="24.75" customHeight="1">
      <c r="A19" s="796" t="s">
        <v>862</v>
      </c>
      <c r="B19" s="786">
        <v>9201</v>
      </c>
      <c r="C19" s="786">
        <v>11</v>
      </c>
      <c r="D19" s="786">
        <v>57</v>
      </c>
      <c r="E19" s="786">
        <v>9133</v>
      </c>
      <c r="F19" s="786">
        <v>2216</v>
      </c>
      <c r="G19" s="786">
        <v>3068</v>
      </c>
      <c r="H19" s="786">
        <v>1969</v>
      </c>
      <c r="I19" s="786">
        <v>1051</v>
      </c>
      <c r="J19" s="786">
        <v>829</v>
      </c>
      <c r="K19" s="885" t="s">
        <v>1049</v>
      </c>
    </row>
    <row r="20" spans="1:11" ht="22.5" customHeight="1">
      <c r="A20" s="795" t="s">
        <v>96</v>
      </c>
      <c r="B20" s="786">
        <v>15132</v>
      </c>
      <c r="C20" s="786">
        <v>1552</v>
      </c>
      <c r="D20" s="786">
        <v>931</v>
      </c>
      <c r="E20" s="786">
        <v>12624</v>
      </c>
      <c r="F20" s="786">
        <v>6370</v>
      </c>
      <c r="G20" s="786">
        <v>5335</v>
      </c>
      <c r="H20" s="786">
        <v>827</v>
      </c>
      <c r="I20" s="786">
        <v>56</v>
      </c>
      <c r="J20" s="786">
        <v>36</v>
      </c>
      <c r="K20" s="787">
        <v>25</v>
      </c>
    </row>
    <row r="21" spans="1:11" ht="22.5" customHeight="1">
      <c r="A21" s="795" t="s">
        <v>97</v>
      </c>
      <c r="B21" s="786">
        <v>3210</v>
      </c>
      <c r="C21" s="786">
        <v>379</v>
      </c>
      <c r="D21" s="786">
        <v>136</v>
      </c>
      <c r="E21" s="786">
        <v>2670</v>
      </c>
      <c r="F21" s="786">
        <v>1260</v>
      </c>
      <c r="G21" s="786">
        <v>1236</v>
      </c>
      <c r="H21" s="786">
        <v>112</v>
      </c>
      <c r="I21" s="786">
        <v>16</v>
      </c>
      <c r="J21" s="786">
        <v>46</v>
      </c>
      <c r="K21" s="787">
        <v>25</v>
      </c>
    </row>
    <row r="22" spans="1:11" ht="22.5" customHeight="1">
      <c r="A22" s="795" t="s">
        <v>1106</v>
      </c>
      <c r="B22" s="786">
        <v>662</v>
      </c>
      <c r="C22" s="786">
        <v>308</v>
      </c>
      <c r="D22" s="786">
        <v>35</v>
      </c>
      <c r="E22" s="786">
        <v>312</v>
      </c>
      <c r="F22" s="786">
        <v>121</v>
      </c>
      <c r="G22" s="786">
        <v>146</v>
      </c>
      <c r="H22" s="786">
        <v>25</v>
      </c>
      <c r="I22" s="786">
        <v>10</v>
      </c>
      <c r="J22" s="786">
        <v>10</v>
      </c>
      <c r="K22" s="787">
        <v>7</v>
      </c>
    </row>
    <row r="23" spans="1:11" ht="24.75" customHeight="1">
      <c r="A23" s="929" t="s">
        <v>1110</v>
      </c>
      <c r="B23" s="788">
        <v>769</v>
      </c>
      <c r="C23" s="931" t="s">
        <v>1049</v>
      </c>
      <c r="D23" s="931" t="s">
        <v>1049</v>
      </c>
      <c r="E23" s="931" t="s">
        <v>1049</v>
      </c>
      <c r="F23" s="931" t="s">
        <v>1049</v>
      </c>
      <c r="G23" s="931" t="s">
        <v>1049</v>
      </c>
      <c r="H23" s="931" t="s">
        <v>1049</v>
      </c>
      <c r="I23" s="931" t="s">
        <v>1049</v>
      </c>
      <c r="J23" s="931" t="s">
        <v>1049</v>
      </c>
      <c r="K23" s="932" t="s">
        <v>1049</v>
      </c>
    </row>
    <row r="24" spans="1:11" ht="24" customHeight="1">
      <c r="A24" s="793" t="s">
        <v>84</v>
      </c>
      <c r="B24" s="789">
        <v>2.3215706016</v>
      </c>
      <c r="C24" s="883" t="s">
        <v>1049</v>
      </c>
      <c r="D24" s="883" t="s">
        <v>1049</v>
      </c>
      <c r="E24" s="883" t="s">
        <v>1049</v>
      </c>
      <c r="F24" s="883" t="s">
        <v>1049</v>
      </c>
      <c r="G24" s="883" t="s">
        <v>1049</v>
      </c>
      <c r="H24" s="883" t="s">
        <v>1049</v>
      </c>
      <c r="I24" s="883" t="s">
        <v>1049</v>
      </c>
      <c r="J24" s="883" t="s">
        <v>1049</v>
      </c>
      <c r="K24" s="885" t="s">
        <v>1049</v>
      </c>
    </row>
    <row r="25" spans="1:11" ht="22.5" customHeight="1">
      <c r="A25" s="794" t="s">
        <v>1108</v>
      </c>
      <c r="B25" s="789">
        <v>2.3437451955</v>
      </c>
      <c r="C25" s="789">
        <v>2.5934851255</v>
      </c>
      <c r="D25" s="789">
        <v>2.5947767481</v>
      </c>
      <c r="E25" s="789">
        <v>2.2158195162</v>
      </c>
      <c r="F25" s="789">
        <v>2.1928906335</v>
      </c>
      <c r="G25" s="789">
        <v>2.2268510415</v>
      </c>
      <c r="H25" s="789">
        <v>2.2045970488</v>
      </c>
      <c r="I25" s="789">
        <v>2.2171945701</v>
      </c>
      <c r="J25" s="789">
        <v>2.3796791444</v>
      </c>
      <c r="K25" s="790">
        <v>2.1730769231</v>
      </c>
    </row>
    <row r="26" spans="1:11" ht="22.5" customHeight="1">
      <c r="A26" s="795" t="s">
        <v>1109</v>
      </c>
      <c r="B26" s="789">
        <v>2.3474135925</v>
      </c>
      <c r="C26" s="789">
        <v>2.5996466728</v>
      </c>
      <c r="D26" s="789">
        <v>2.6025641026</v>
      </c>
      <c r="E26" s="789">
        <v>2.2188685147</v>
      </c>
      <c r="F26" s="789">
        <v>2.1962206109</v>
      </c>
      <c r="G26" s="789">
        <v>2.2292915051</v>
      </c>
      <c r="H26" s="789">
        <v>2.2081551183</v>
      </c>
      <c r="I26" s="789">
        <v>2.2209567198</v>
      </c>
      <c r="J26" s="789">
        <v>2.3854447439</v>
      </c>
      <c r="K26" s="790">
        <v>2.1632653061</v>
      </c>
    </row>
    <row r="27" spans="1:11" ht="24.75" customHeight="1">
      <c r="A27" s="795" t="s">
        <v>95</v>
      </c>
      <c r="B27" s="789">
        <v>2.4834923252</v>
      </c>
      <c r="C27" s="789">
        <v>2.5804152187</v>
      </c>
      <c r="D27" s="789">
        <v>2.5276315789</v>
      </c>
      <c r="E27" s="789">
        <v>2.4013817696</v>
      </c>
      <c r="F27" s="789">
        <v>2.4705309303</v>
      </c>
      <c r="G27" s="789">
        <v>2.3950749465</v>
      </c>
      <c r="H27" s="789">
        <v>2.3072519084</v>
      </c>
      <c r="I27" s="789">
        <v>2.3036211699</v>
      </c>
      <c r="J27" s="789">
        <v>2.3729281768</v>
      </c>
      <c r="K27" s="790">
        <v>1.9310344828</v>
      </c>
    </row>
    <row r="28" spans="1:11" ht="24.75" customHeight="1">
      <c r="A28" s="796" t="s">
        <v>121</v>
      </c>
      <c r="B28" s="789">
        <v>2.0982896237</v>
      </c>
      <c r="C28" s="789">
        <v>2.2</v>
      </c>
      <c r="D28" s="789">
        <v>1.9</v>
      </c>
      <c r="E28" s="789">
        <v>2.0995402299</v>
      </c>
      <c r="F28" s="789">
        <v>2.0442804428</v>
      </c>
      <c r="G28" s="789">
        <v>2.0604432505</v>
      </c>
      <c r="H28" s="789">
        <v>2.0969116081</v>
      </c>
      <c r="I28" s="789">
        <v>2.1625514403</v>
      </c>
      <c r="J28" s="789">
        <v>2.3551136364</v>
      </c>
      <c r="K28" s="885" t="s">
        <v>1049</v>
      </c>
    </row>
    <row r="29" spans="1:11" ht="22.5" customHeight="1">
      <c r="A29" s="795" t="s">
        <v>96</v>
      </c>
      <c r="B29" s="789">
        <v>2.0068965517</v>
      </c>
      <c r="C29" s="789">
        <v>2.944971537</v>
      </c>
      <c r="D29" s="789">
        <v>2.7463126844</v>
      </c>
      <c r="E29" s="789">
        <v>1.8946420531</v>
      </c>
      <c r="F29" s="789">
        <v>1.8724279835</v>
      </c>
      <c r="G29" s="789">
        <v>1.9067190851</v>
      </c>
      <c r="H29" s="789">
        <v>1.969047619</v>
      </c>
      <c r="I29" s="789">
        <v>2</v>
      </c>
      <c r="J29" s="789">
        <v>2.4</v>
      </c>
      <c r="K29" s="790">
        <v>2.2727272727</v>
      </c>
    </row>
    <row r="30" spans="1:11" ht="22.5" customHeight="1">
      <c r="A30" s="795" t="s">
        <v>97</v>
      </c>
      <c r="B30" s="789">
        <v>2.4980544747</v>
      </c>
      <c r="C30" s="789">
        <v>2.8712121212</v>
      </c>
      <c r="D30" s="789">
        <v>3.3170731707</v>
      </c>
      <c r="E30" s="789">
        <v>2.4206708976</v>
      </c>
      <c r="F30" s="789">
        <v>2.4705882353</v>
      </c>
      <c r="G30" s="789">
        <v>2.3632887189</v>
      </c>
      <c r="H30" s="789">
        <v>2.1538461538</v>
      </c>
      <c r="I30" s="789">
        <v>3.2</v>
      </c>
      <c r="J30" s="789">
        <v>3.5384615385</v>
      </c>
      <c r="K30" s="790">
        <v>2.7777777778</v>
      </c>
    </row>
    <row r="31" spans="1:11" ht="22.5" customHeight="1">
      <c r="A31" s="795" t="s">
        <v>1107</v>
      </c>
      <c r="B31" s="789">
        <v>1.9300291545</v>
      </c>
      <c r="C31" s="789">
        <v>2.0952380952</v>
      </c>
      <c r="D31" s="789">
        <v>2.0588235294</v>
      </c>
      <c r="E31" s="789">
        <v>1.7727272727</v>
      </c>
      <c r="F31" s="789">
        <v>1.7536231884</v>
      </c>
      <c r="G31" s="789">
        <v>1.8717948718</v>
      </c>
      <c r="H31" s="789">
        <v>1.4705882353</v>
      </c>
      <c r="I31" s="789">
        <v>1.6666666667</v>
      </c>
      <c r="J31" s="789">
        <v>1.6666666667</v>
      </c>
      <c r="K31" s="790">
        <v>2.3333333333</v>
      </c>
    </row>
    <row r="32" spans="1:11" ht="24.75" customHeight="1">
      <c r="A32" s="930" t="s">
        <v>1110</v>
      </c>
      <c r="B32" s="791">
        <v>1.09</v>
      </c>
      <c r="C32" s="933" t="s">
        <v>1049</v>
      </c>
      <c r="D32" s="933" t="s">
        <v>1049</v>
      </c>
      <c r="E32" s="933" t="s">
        <v>1049</v>
      </c>
      <c r="F32" s="933" t="s">
        <v>1049</v>
      </c>
      <c r="G32" s="933" t="s">
        <v>1049</v>
      </c>
      <c r="H32" s="933" t="s">
        <v>1049</v>
      </c>
      <c r="I32" s="933" t="s">
        <v>1049</v>
      </c>
      <c r="J32" s="933" t="s">
        <v>1049</v>
      </c>
      <c r="K32" s="934" t="s">
        <v>1049</v>
      </c>
    </row>
    <row r="33" spans="1:8" ht="15" customHeight="1">
      <c r="A33" s="781"/>
      <c r="F33" s="784" t="s">
        <v>18</v>
      </c>
      <c r="G33" s="782"/>
      <c r="H33" s="782"/>
    </row>
    <row r="34" spans="1:11" ht="15" customHeight="1">
      <c r="A34" s="781"/>
      <c r="B34" s="782"/>
      <c r="C34" s="782"/>
      <c r="D34" s="782"/>
      <c r="E34" s="782"/>
      <c r="F34" s="782"/>
      <c r="G34" s="782"/>
      <c r="H34" s="782"/>
      <c r="I34" s="782"/>
      <c r="J34" s="782"/>
      <c r="K34" s="782"/>
    </row>
    <row r="35" spans="1:11" ht="15" customHeight="1">
      <c r="A35" s="781"/>
      <c r="B35" s="782"/>
      <c r="C35" s="782"/>
      <c r="D35" s="782"/>
      <c r="E35" s="782"/>
      <c r="F35" s="782"/>
      <c r="G35" s="782"/>
      <c r="H35" s="782"/>
      <c r="I35" s="782"/>
      <c r="J35" s="782"/>
      <c r="K35" s="782"/>
    </row>
    <row r="36" spans="1:11" ht="21.75" customHeight="1">
      <c r="A36" s="781"/>
      <c r="B36" s="782"/>
      <c r="C36" s="782"/>
      <c r="D36" s="782"/>
      <c r="E36" s="782"/>
      <c r="F36" s="782"/>
      <c r="G36" s="782"/>
      <c r="H36" s="782"/>
      <c r="I36" s="782"/>
      <c r="J36" s="782"/>
      <c r="K36" s="782"/>
    </row>
    <row r="37" spans="1:11" ht="21.75" customHeight="1">
      <c r="A37" s="781"/>
      <c r="B37" s="782"/>
      <c r="C37" s="782"/>
      <c r="D37" s="782"/>
      <c r="E37" s="782"/>
      <c r="F37" s="782"/>
      <c r="G37" s="782"/>
      <c r="H37" s="782"/>
      <c r="I37" s="782"/>
      <c r="J37" s="782"/>
      <c r="K37" s="782"/>
    </row>
    <row r="38" spans="1:11" ht="21.75" customHeight="1">
      <c r="A38" s="781"/>
      <c r="B38" s="782"/>
      <c r="C38" s="782"/>
      <c r="D38" s="782"/>
      <c r="E38" s="782"/>
      <c r="F38" s="782"/>
      <c r="G38" s="782"/>
      <c r="H38" s="782"/>
      <c r="I38" s="782"/>
      <c r="J38" s="782"/>
      <c r="K38" s="782"/>
    </row>
    <row r="39" spans="1:11" ht="10.5" customHeight="1">
      <c r="A39" s="781"/>
      <c r="B39" s="783"/>
      <c r="C39" s="783"/>
      <c r="D39" s="783"/>
      <c r="E39" s="783"/>
      <c r="F39" s="783"/>
      <c r="G39" s="783"/>
      <c r="H39" s="783"/>
      <c r="I39" s="783"/>
      <c r="J39" s="783"/>
      <c r="K39" s="783"/>
    </row>
  </sheetData>
  <mergeCells count="7">
    <mergeCell ref="E4:J4"/>
    <mergeCell ref="A2:K2"/>
    <mergeCell ref="A4:A5"/>
    <mergeCell ref="B4:B5"/>
    <mergeCell ref="C4:C5"/>
    <mergeCell ref="D4:D5"/>
    <mergeCell ref="K4:K5"/>
  </mergeCells>
  <hyperlinks>
    <hyperlink ref="A1" location="目次!A16" display="目次へ"/>
  </hyperlinks>
  <printOptions/>
  <pageMargins left="0.7874015748031497" right="0.5905511811023623" top="0.984251968503937" bottom="0.5905511811023623" header="0.5118110236220472" footer="0.31496062992125984"/>
  <pageSetup firstPageNumber="17"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4"/>
  <sheetViews>
    <sheetView workbookViewId="0" topLeftCell="A1">
      <selection activeCell="A1" sqref="A1"/>
    </sheetView>
  </sheetViews>
  <sheetFormatPr defaultColWidth="9.00390625" defaultRowHeight="13.5"/>
  <cols>
    <col min="1" max="1" width="27.625" style="22" customWidth="1"/>
    <col min="2" max="9" width="7.375" style="22" customWidth="1"/>
    <col min="10" max="16384" width="9.00390625" style="22" customWidth="1"/>
  </cols>
  <sheetData>
    <row r="1" ht="15" customHeight="1">
      <c r="A1" s="983" t="s">
        <v>605</v>
      </c>
    </row>
    <row r="2" ht="13.5">
      <c r="A2" s="835" t="s">
        <v>141</v>
      </c>
    </row>
    <row r="3" ht="6" customHeight="1"/>
    <row r="4" spans="1:9" ht="19.5" customHeight="1">
      <c r="A4" s="1057" t="s">
        <v>566</v>
      </c>
      <c r="B4" s="1065" t="s">
        <v>285</v>
      </c>
      <c r="C4" s="1065" t="s">
        <v>567</v>
      </c>
      <c r="D4" s="1065"/>
      <c r="E4" s="1065"/>
      <c r="F4" s="1065"/>
      <c r="G4" s="1065"/>
      <c r="H4" s="1065"/>
      <c r="I4" s="1062"/>
    </row>
    <row r="5" spans="1:9" ht="27.75" customHeight="1">
      <c r="A5" s="1064"/>
      <c r="B5" s="1066"/>
      <c r="C5" s="203" t="s">
        <v>568</v>
      </c>
      <c r="D5" s="203" t="s">
        <v>569</v>
      </c>
      <c r="E5" s="203" t="s">
        <v>574</v>
      </c>
      <c r="F5" s="203" t="s">
        <v>575</v>
      </c>
      <c r="G5" s="203" t="s">
        <v>576</v>
      </c>
      <c r="H5" s="203" t="s">
        <v>577</v>
      </c>
      <c r="I5" s="204" t="s">
        <v>570</v>
      </c>
    </row>
    <row r="6" spans="1:9" ht="24" customHeight="1">
      <c r="A6" s="270"/>
      <c r="B6" s="271"/>
      <c r="C6" s="272"/>
      <c r="D6" s="272"/>
      <c r="E6" s="272"/>
      <c r="F6" s="272"/>
      <c r="G6" s="272"/>
      <c r="H6" s="272"/>
      <c r="I6" s="273"/>
    </row>
    <row r="7" spans="1:9" ht="24" customHeight="1">
      <c r="A7" s="274" t="s">
        <v>144</v>
      </c>
      <c r="B7" s="275">
        <v>14692</v>
      </c>
      <c r="C7" s="276">
        <v>4667</v>
      </c>
      <c r="D7" s="276">
        <v>6653</v>
      </c>
      <c r="E7" s="276">
        <v>2208</v>
      </c>
      <c r="F7" s="276">
        <v>758</v>
      </c>
      <c r="G7" s="276">
        <v>261</v>
      </c>
      <c r="H7" s="276">
        <v>104</v>
      </c>
      <c r="I7" s="277">
        <v>41</v>
      </c>
    </row>
    <row r="8" spans="1:9" ht="24" customHeight="1">
      <c r="A8" s="278" t="s">
        <v>571</v>
      </c>
      <c r="B8" s="275">
        <v>14613</v>
      </c>
      <c r="C8" s="276">
        <v>4613</v>
      </c>
      <c r="D8" s="276">
        <v>6633</v>
      </c>
      <c r="E8" s="276">
        <v>2205</v>
      </c>
      <c r="F8" s="276">
        <v>758</v>
      </c>
      <c r="G8" s="276">
        <v>261</v>
      </c>
      <c r="H8" s="276">
        <v>102</v>
      </c>
      <c r="I8" s="277">
        <v>41</v>
      </c>
    </row>
    <row r="9" spans="1:9" ht="24" customHeight="1">
      <c r="A9" s="278" t="s">
        <v>553</v>
      </c>
      <c r="B9" s="275">
        <v>11180</v>
      </c>
      <c r="C9" s="276">
        <v>3068</v>
      </c>
      <c r="D9" s="276">
        <v>5291</v>
      </c>
      <c r="E9" s="276">
        <v>1823</v>
      </c>
      <c r="F9" s="276">
        <v>643</v>
      </c>
      <c r="G9" s="276">
        <v>224</v>
      </c>
      <c r="H9" s="276">
        <v>94</v>
      </c>
      <c r="I9" s="277">
        <v>37</v>
      </c>
    </row>
    <row r="10" spans="1:9" ht="24" customHeight="1">
      <c r="A10" s="278" t="s">
        <v>572</v>
      </c>
      <c r="B10" s="275">
        <v>2156</v>
      </c>
      <c r="C10" s="276">
        <v>981</v>
      </c>
      <c r="D10" s="276">
        <v>883</v>
      </c>
      <c r="E10" s="276">
        <v>231</v>
      </c>
      <c r="F10" s="276">
        <v>46</v>
      </c>
      <c r="G10" s="276">
        <v>12</v>
      </c>
      <c r="H10" s="276">
        <v>2</v>
      </c>
      <c r="I10" s="277">
        <v>1</v>
      </c>
    </row>
    <row r="11" spans="1:9" ht="24" customHeight="1">
      <c r="A11" s="278" t="s">
        <v>554</v>
      </c>
      <c r="B11" s="275">
        <v>1197</v>
      </c>
      <c r="C11" s="276">
        <v>549</v>
      </c>
      <c r="D11" s="276">
        <v>415</v>
      </c>
      <c r="E11" s="276">
        <v>142</v>
      </c>
      <c r="F11" s="276">
        <v>61</v>
      </c>
      <c r="G11" s="276">
        <v>23</v>
      </c>
      <c r="H11" s="276">
        <v>5</v>
      </c>
      <c r="I11" s="277">
        <v>2</v>
      </c>
    </row>
    <row r="12" spans="1:9" ht="24" customHeight="1">
      <c r="A12" s="278" t="s">
        <v>555</v>
      </c>
      <c r="B12" s="275">
        <v>80</v>
      </c>
      <c r="C12" s="276">
        <v>15</v>
      </c>
      <c r="D12" s="276">
        <v>44</v>
      </c>
      <c r="E12" s="276">
        <v>9</v>
      </c>
      <c r="F12" s="276">
        <v>8</v>
      </c>
      <c r="G12" s="276">
        <v>2</v>
      </c>
      <c r="H12" s="276">
        <v>1</v>
      </c>
      <c r="I12" s="277">
        <v>1</v>
      </c>
    </row>
    <row r="13" spans="1:9" ht="24" customHeight="1">
      <c r="A13" s="278" t="s">
        <v>573</v>
      </c>
      <c r="B13" s="275">
        <v>79</v>
      </c>
      <c r="C13" s="276">
        <v>54</v>
      </c>
      <c r="D13" s="276">
        <v>20</v>
      </c>
      <c r="E13" s="276">
        <v>3</v>
      </c>
      <c r="F13" s="276" t="s">
        <v>319</v>
      </c>
      <c r="G13" s="276" t="s">
        <v>319</v>
      </c>
      <c r="H13" s="276">
        <v>2</v>
      </c>
      <c r="I13" s="277" t="s">
        <v>319</v>
      </c>
    </row>
    <row r="14" spans="1:9" ht="24" customHeight="1">
      <c r="A14" s="279"/>
      <c r="B14" s="280"/>
      <c r="C14" s="281"/>
      <c r="D14" s="281"/>
      <c r="E14" s="281"/>
      <c r="F14" s="281"/>
      <c r="G14" s="281"/>
      <c r="H14" s="281"/>
      <c r="I14" s="282"/>
    </row>
  </sheetData>
  <mergeCells count="3">
    <mergeCell ref="A4:A5"/>
    <mergeCell ref="B4:B5"/>
    <mergeCell ref="C4:I4"/>
  </mergeCells>
  <hyperlinks>
    <hyperlink ref="A1" location="目次!A17" display="目次へ"/>
  </hyperlinks>
  <printOptions/>
  <pageMargins left="0.7874015748031497" right="0.7874015748031497" top="0.984251968503937" bottom="0.5905511811023623" header="0.5118110236220472"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11"/>
  <sheetViews>
    <sheetView workbookViewId="0" topLeftCell="A1">
      <selection activeCell="A1" sqref="A1"/>
    </sheetView>
  </sheetViews>
  <sheetFormatPr defaultColWidth="9.00390625" defaultRowHeight="13.5"/>
  <cols>
    <col min="1" max="1" width="24.625" style="22" customWidth="1"/>
    <col min="2" max="2" width="8.625" style="22" customWidth="1"/>
    <col min="3" max="9" width="7.875" style="22" customWidth="1"/>
    <col min="10" max="16384" width="9.00390625" style="22" customWidth="1"/>
  </cols>
  <sheetData>
    <row r="1" ht="15" customHeight="1">
      <c r="A1" s="983" t="s">
        <v>605</v>
      </c>
    </row>
    <row r="2" ht="13.5">
      <c r="A2" s="835" t="s">
        <v>145</v>
      </c>
    </row>
    <row r="3" ht="6" customHeight="1"/>
    <row r="4" spans="1:9" ht="19.5" customHeight="1">
      <c r="A4" s="1057" t="s">
        <v>526</v>
      </c>
      <c r="B4" s="1065" t="s">
        <v>579</v>
      </c>
      <c r="C4" s="1065" t="s">
        <v>148</v>
      </c>
      <c r="D4" s="1083"/>
      <c r="E4" s="1083"/>
      <c r="F4" s="1083"/>
      <c r="G4" s="1083"/>
      <c r="H4" s="1083"/>
      <c r="I4" s="1084"/>
    </row>
    <row r="5" spans="1:9" ht="28.5" customHeight="1">
      <c r="A5" s="1081"/>
      <c r="B5" s="1082"/>
      <c r="C5" s="699" t="s">
        <v>568</v>
      </c>
      <c r="D5" s="699" t="s">
        <v>569</v>
      </c>
      <c r="E5" s="699" t="s">
        <v>127</v>
      </c>
      <c r="F5" s="699" t="s">
        <v>128</v>
      </c>
      <c r="G5" s="699" t="s">
        <v>129</v>
      </c>
      <c r="H5" s="699" t="s">
        <v>130</v>
      </c>
      <c r="I5" s="700" t="s">
        <v>570</v>
      </c>
    </row>
    <row r="6" spans="1:9" ht="21" customHeight="1">
      <c r="A6" s="444"/>
      <c r="B6" s="701"/>
      <c r="C6" s="702"/>
      <c r="D6" s="702"/>
      <c r="E6" s="702"/>
      <c r="F6" s="702"/>
      <c r="G6" s="702"/>
      <c r="H6" s="702"/>
      <c r="I6" s="703"/>
    </row>
    <row r="7" spans="1:9" ht="21" customHeight="1">
      <c r="A7" s="704" t="s">
        <v>146</v>
      </c>
      <c r="B7" s="275"/>
      <c r="D7" s="705"/>
      <c r="E7" s="705"/>
      <c r="F7" s="705"/>
      <c r="G7" s="705"/>
      <c r="H7" s="705"/>
      <c r="I7" s="706"/>
    </row>
    <row r="8" spans="1:9" ht="21" customHeight="1">
      <c r="A8" s="704" t="s">
        <v>219</v>
      </c>
      <c r="B8" s="275">
        <v>14719</v>
      </c>
      <c r="C8" s="708">
        <v>4680</v>
      </c>
      <c r="D8" s="708">
        <v>6663</v>
      </c>
      <c r="E8" s="708">
        <v>2212</v>
      </c>
      <c r="F8" s="708">
        <v>758</v>
      </c>
      <c r="G8" s="708">
        <v>261</v>
      </c>
      <c r="H8" s="708">
        <v>104</v>
      </c>
      <c r="I8" s="709">
        <v>41</v>
      </c>
    </row>
    <row r="9" spans="1:9" ht="21" customHeight="1">
      <c r="A9" s="704" t="s">
        <v>429</v>
      </c>
      <c r="B9" s="275">
        <v>29899</v>
      </c>
      <c r="C9" s="708">
        <v>4680</v>
      </c>
      <c r="D9" s="708">
        <v>13326</v>
      </c>
      <c r="E9" s="708">
        <v>6636</v>
      </c>
      <c r="F9" s="708">
        <v>3032</v>
      </c>
      <c r="G9" s="708">
        <v>1305</v>
      </c>
      <c r="H9" s="708">
        <v>624</v>
      </c>
      <c r="I9" s="709">
        <v>296</v>
      </c>
    </row>
    <row r="10" spans="1:9" ht="21" customHeight="1">
      <c r="A10" s="704" t="s">
        <v>147</v>
      </c>
      <c r="B10" s="275">
        <v>20694</v>
      </c>
      <c r="C10" s="708">
        <v>4680</v>
      </c>
      <c r="D10" s="708">
        <v>10831</v>
      </c>
      <c r="E10" s="708">
        <v>3509</v>
      </c>
      <c r="F10" s="708">
        <v>1118</v>
      </c>
      <c r="G10" s="708">
        <v>332</v>
      </c>
      <c r="H10" s="708">
        <v>154</v>
      </c>
      <c r="I10" s="709">
        <v>70</v>
      </c>
    </row>
    <row r="11" spans="1:9" ht="21" customHeight="1">
      <c r="A11" s="707"/>
      <c r="B11" s="280"/>
      <c r="C11" s="281"/>
      <c r="D11" s="281"/>
      <c r="E11" s="281"/>
      <c r="F11" s="281"/>
      <c r="G11" s="281"/>
      <c r="H11" s="281"/>
      <c r="I11" s="282"/>
    </row>
  </sheetData>
  <mergeCells count="3">
    <mergeCell ref="A4:A5"/>
    <mergeCell ref="B4:B5"/>
    <mergeCell ref="C4:I4"/>
  </mergeCells>
  <hyperlinks>
    <hyperlink ref="A1" location="目次!A18" display="目次へ"/>
  </hyperlinks>
  <printOptions/>
  <pageMargins left="0.7874015748031497" right="0.5905511811023623" top="0.984251968503937" bottom="0.5905511811023623" header="0.5118110236220472"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17"/>
  <sheetViews>
    <sheetView workbookViewId="0" topLeftCell="A1">
      <selection activeCell="A1" sqref="A1"/>
    </sheetView>
  </sheetViews>
  <sheetFormatPr defaultColWidth="9.00390625" defaultRowHeight="13.5"/>
  <cols>
    <col min="1" max="1" width="14.00390625" style="22" customWidth="1"/>
    <col min="2" max="3" width="8.00390625" style="22" customWidth="1"/>
    <col min="4" max="10" width="7.625" style="22" customWidth="1"/>
    <col min="11" max="16384" width="9.00390625" style="22" customWidth="1"/>
  </cols>
  <sheetData>
    <row r="1" ht="15" customHeight="1">
      <c r="A1" s="983" t="s">
        <v>605</v>
      </c>
    </row>
    <row r="2" ht="13.5">
      <c r="A2" s="835" t="s">
        <v>213</v>
      </c>
    </row>
    <row r="4" spans="1:10" ht="19.5" customHeight="1">
      <c r="A4" s="1057" t="s">
        <v>578</v>
      </c>
      <c r="B4" s="1065" t="s">
        <v>579</v>
      </c>
      <c r="C4" s="1059" t="s">
        <v>580</v>
      </c>
      <c r="D4" s="1065" t="s">
        <v>581</v>
      </c>
      <c r="E4" s="1065"/>
      <c r="F4" s="1065"/>
      <c r="G4" s="1065"/>
      <c r="H4" s="1065"/>
      <c r="I4" s="1065"/>
      <c r="J4" s="1062"/>
    </row>
    <row r="5" spans="1:10" ht="30.75" customHeight="1">
      <c r="A5" s="1064"/>
      <c r="B5" s="1066"/>
      <c r="C5" s="1066"/>
      <c r="D5" s="203" t="s">
        <v>496</v>
      </c>
      <c r="E5" s="203" t="s">
        <v>586</v>
      </c>
      <c r="F5" s="203" t="s">
        <v>587</v>
      </c>
      <c r="G5" s="203" t="s">
        <v>588</v>
      </c>
      <c r="H5" s="203" t="s">
        <v>589</v>
      </c>
      <c r="I5" s="203" t="s">
        <v>590</v>
      </c>
      <c r="J5" s="204" t="s">
        <v>582</v>
      </c>
    </row>
    <row r="6" spans="1:10" ht="18" customHeight="1">
      <c r="A6" s="207"/>
      <c r="B6" s="257"/>
      <c r="C6" s="283"/>
      <c r="D6" s="283"/>
      <c r="E6" s="283"/>
      <c r="F6" s="283"/>
      <c r="G6" s="283"/>
      <c r="H6" s="283"/>
      <c r="I6" s="283"/>
      <c r="J6" s="284"/>
    </row>
    <row r="7" spans="1:10" ht="19.5" customHeight="1">
      <c r="A7" s="285" t="s">
        <v>579</v>
      </c>
      <c r="B7" s="286">
        <v>9916</v>
      </c>
      <c r="C7" s="258">
        <v>4109</v>
      </c>
      <c r="D7" s="258">
        <f>SUM(E7:J7)</f>
        <v>5807</v>
      </c>
      <c r="E7" s="287">
        <v>1697</v>
      </c>
      <c r="F7" s="287">
        <v>1448</v>
      </c>
      <c r="G7" s="287">
        <v>1227</v>
      </c>
      <c r="H7" s="287">
        <v>896</v>
      </c>
      <c r="I7" s="287">
        <v>405</v>
      </c>
      <c r="J7" s="288">
        <v>134</v>
      </c>
    </row>
    <row r="8" spans="1:10" ht="19.5" customHeight="1">
      <c r="A8" s="285" t="s">
        <v>583</v>
      </c>
      <c r="B8" s="286">
        <v>3500</v>
      </c>
      <c r="C8" s="29">
        <v>3401</v>
      </c>
      <c r="D8" s="29">
        <f>SUM(E8:J8)</f>
        <v>99</v>
      </c>
      <c r="E8" s="258">
        <v>74</v>
      </c>
      <c r="F8" s="29">
        <v>20</v>
      </c>
      <c r="G8" s="29">
        <v>4</v>
      </c>
      <c r="H8" s="29" t="s">
        <v>319</v>
      </c>
      <c r="I8" s="29">
        <v>1</v>
      </c>
      <c r="J8" s="30" t="s">
        <v>319</v>
      </c>
    </row>
    <row r="9" spans="1:10" ht="19.5" customHeight="1">
      <c r="A9" s="285" t="s">
        <v>300</v>
      </c>
      <c r="B9" s="286">
        <v>1343</v>
      </c>
      <c r="C9" s="29">
        <v>559</v>
      </c>
      <c r="D9" s="29">
        <f>SUM(E9:J9)</f>
        <v>784</v>
      </c>
      <c r="E9" s="258">
        <v>709</v>
      </c>
      <c r="F9" s="29">
        <v>64</v>
      </c>
      <c r="G9" s="29">
        <v>10</v>
      </c>
      <c r="H9" s="29">
        <v>1</v>
      </c>
      <c r="I9" s="29" t="s">
        <v>319</v>
      </c>
      <c r="J9" s="30" t="s">
        <v>319</v>
      </c>
    </row>
    <row r="10" spans="1:10" ht="19.5" customHeight="1">
      <c r="A10" s="285" t="s">
        <v>584</v>
      </c>
      <c r="B10" s="286">
        <f>9916-(3500+1343)</f>
        <v>5073</v>
      </c>
      <c r="C10" s="30">
        <f>4109-(3401+559)</f>
        <v>149</v>
      </c>
      <c r="D10" s="761">
        <f aca="true" t="shared" si="0" ref="D10:D15">SUM(E10:J10)</f>
        <v>4924</v>
      </c>
      <c r="E10" s="762">
        <f>1697-(74+709)</f>
        <v>914</v>
      </c>
      <c r="F10" s="762">
        <f>1448-(20+64)</f>
        <v>1364</v>
      </c>
      <c r="G10" s="762">
        <f>1227-(4+10)</f>
        <v>1213</v>
      </c>
      <c r="H10" s="762">
        <f>896-1</f>
        <v>895</v>
      </c>
      <c r="I10" s="762">
        <f>405-1</f>
        <v>404</v>
      </c>
      <c r="J10" s="763">
        <f>134</f>
        <v>134</v>
      </c>
    </row>
    <row r="11" spans="1:10" ht="19.5" customHeight="1">
      <c r="A11" s="285" t="s">
        <v>301</v>
      </c>
      <c r="B11" s="286">
        <v>1432</v>
      </c>
      <c r="C11" s="760">
        <v>109</v>
      </c>
      <c r="D11" s="764">
        <f t="shared" si="0"/>
        <v>1323</v>
      </c>
      <c r="E11" s="29">
        <v>735</v>
      </c>
      <c r="F11" s="29">
        <v>512</v>
      </c>
      <c r="G11" s="29">
        <v>63</v>
      </c>
      <c r="H11" s="29">
        <v>11</v>
      </c>
      <c r="I11" s="29">
        <v>2</v>
      </c>
      <c r="J11" s="30" t="s">
        <v>319</v>
      </c>
    </row>
    <row r="12" spans="1:10" ht="19.5" customHeight="1">
      <c r="A12" s="285" t="s">
        <v>302</v>
      </c>
      <c r="B12" s="286">
        <v>1307</v>
      </c>
      <c r="C12" s="760">
        <v>26</v>
      </c>
      <c r="D12" s="764">
        <f t="shared" si="0"/>
        <v>1281</v>
      </c>
      <c r="E12" s="29">
        <v>146</v>
      </c>
      <c r="F12" s="29">
        <v>656</v>
      </c>
      <c r="G12" s="29">
        <v>413</v>
      </c>
      <c r="H12" s="29">
        <v>58</v>
      </c>
      <c r="I12" s="29">
        <v>7</v>
      </c>
      <c r="J12" s="30">
        <v>1</v>
      </c>
    </row>
    <row r="13" spans="1:10" ht="19.5" customHeight="1">
      <c r="A13" s="285" t="s">
        <v>303</v>
      </c>
      <c r="B13" s="286">
        <v>1179</v>
      </c>
      <c r="C13" s="760">
        <v>11</v>
      </c>
      <c r="D13" s="764">
        <f t="shared" si="0"/>
        <v>1168</v>
      </c>
      <c r="E13" s="29">
        <v>26</v>
      </c>
      <c r="F13" s="29">
        <v>170</v>
      </c>
      <c r="G13" s="29">
        <v>598</v>
      </c>
      <c r="H13" s="29">
        <v>334</v>
      </c>
      <c r="I13" s="29">
        <v>36</v>
      </c>
      <c r="J13" s="30">
        <v>4</v>
      </c>
    </row>
    <row r="14" spans="1:10" ht="19.5" customHeight="1">
      <c r="A14" s="285" t="s">
        <v>304</v>
      </c>
      <c r="B14" s="286">
        <v>767</v>
      </c>
      <c r="C14" s="30">
        <v>1</v>
      </c>
      <c r="D14" s="764">
        <f t="shared" si="0"/>
        <v>766</v>
      </c>
      <c r="E14" s="29">
        <v>4</v>
      </c>
      <c r="F14" s="29">
        <v>22</v>
      </c>
      <c r="G14" s="29">
        <v>124</v>
      </c>
      <c r="H14" s="29">
        <v>428</v>
      </c>
      <c r="I14" s="29">
        <v>167</v>
      </c>
      <c r="J14" s="30">
        <v>21</v>
      </c>
    </row>
    <row r="15" spans="1:10" ht="19.5" customHeight="1">
      <c r="A15" s="285" t="s">
        <v>585</v>
      </c>
      <c r="B15" s="286">
        <v>388</v>
      </c>
      <c r="C15" s="30">
        <v>2</v>
      </c>
      <c r="D15" s="764">
        <f t="shared" si="0"/>
        <v>386</v>
      </c>
      <c r="E15" s="29">
        <v>3</v>
      </c>
      <c r="F15" s="29">
        <v>4</v>
      </c>
      <c r="G15" s="29">
        <v>15</v>
      </c>
      <c r="H15" s="29">
        <v>64</v>
      </c>
      <c r="I15" s="29">
        <v>192</v>
      </c>
      <c r="J15" s="30">
        <v>108</v>
      </c>
    </row>
    <row r="16" spans="1:10" ht="19.5" customHeight="1">
      <c r="A16" s="233"/>
      <c r="B16" s="289"/>
      <c r="C16" s="105"/>
      <c r="D16" s="765"/>
      <c r="E16" s="290"/>
      <c r="F16" s="290"/>
      <c r="G16" s="290"/>
      <c r="H16" s="290"/>
      <c r="I16" s="290"/>
      <c r="J16" s="105"/>
    </row>
    <row r="17" spans="1:10" ht="13.5">
      <c r="A17" s="1085" t="s">
        <v>153</v>
      </c>
      <c r="B17" s="1085"/>
      <c r="C17" s="1085"/>
      <c r="D17" s="1085"/>
      <c r="E17" s="1085"/>
      <c r="F17" s="1085"/>
      <c r="G17" s="1085"/>
      <c r="H17" s="1085"/>
      <c r="I17" s="1085"/>
      <c r="J17" s="1085"/>
    </row>
  </sheetData>
  <mergeCells count="5">
    <mergeCell ref="A17:J17"/>
    <mergeCell ref="D4:J4"/>
    <mergeCell ref="A4:A5"/>
    <mergeCell ref="B4:B5"/>
    <mergeCell ref="C4:C5"/>
  </mergeCells>
  <hyperlinks>
    <hyperlink ref="A1" location="目次!A19" display="目次へ"/>
  </hyperlinks>
  <printOptions/>
  <pageMargins left="0.7874015748031497" right="0.7874015748031497" top="0.984251968503937" bottom="0.5905511811023623" header="0.5118110236220472"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00390625" defaultRowHeight="13.5"/>
  <cols>
    <col min="1" max="1" width="37.875" style="291" customWidth="1"/>
    <col min="2" max="4" width="11.625" style="291" customWidth="1"/>
    <col min="5" max="5" width="11.625" style="717" customWidth="1"/>
    <col min="6" max="16384" width="9.00390625" style="291" customWidth="1"/>
  </cols>
  <sheetData>
    <row r="1" ht="15" customHeight="1">
      <c r="A1" s="983" t="s">
        <v>605</v>
      </c>
    </row>
    <row r="2" ht="13.5">
      <c r="A2" s="838" t="s">
        <v>791</v>
      </c>
    </row>
    <row r="3" ht="6" customHeight="1"/>
    <row r="4" spans="1:5" ht="44.25" customHeight="1">
      <c r="A4" s="292" t="s">
        <v>526</v>
      </c>
      <c r="B4" s="293" t="s">
        <v>485</v>
      </c>
      <c r="C4" s="294" t="s">
        <v>591</v>
      </c>
      <c r="D4" s="808" t="s">
        <v>132</v>
      </c>
      <c r="E4" s="809" t="s">
        <v>131</v>
      </c>
    </row>
    <row r="5" spans="1:5" ht="24" customHeight="1">
      <c r="A5" s="295"/>
      <c r="B5" s="719"/>
      <c r="C5" s="719"/>
      <c r="D5" s="719"/>
      <c r="E5" s="718"/>
    </row>
    <row r="6" spans="1:5" ht="24" customHeight="1">
      <c r="A6" s="295" t="s">
        <v>592</v>
      </c>
      <c r="B6" s="894">
        <v>39730</v>
      </c>
      <c r="C6" s="894">
        <v>92236</v>
      </c>
      <c r="D6" s="894">
        <v>40450</v>
      </c>
      <c r="E6" s="897">
        <v>2.3215706016</v>
      </c>
    </row>
    <row r="7" spans="1:5" ht="24" customHeight="1">
      <c r="A7" s="295"/>
      <c r="B7" s="895"/>
      <c r="C7" s="895"/>
      <c r="D7" s="895"/>
      <c r="E7" s="898"/>
    </row>
    <row r="8" spans="1:5" ht="24" customHeight="1">
      <c r="A8" s="295" t="s">
        <v>593</v>
      </c>
      <c r="B8" s="894">
        <v>44</v>
      </c>
      <c r="C8" s="894">
        <v>105</v>
      </c>
      <c r="D8" s="894">
        <v>54</v>
      </c>
      <c r="E8" s="897">
        <v>2.3863636364</v>
      </c>
    </row>
    <row r="9" spans="1:5" ht="24" customHeight="1">
      <c r="A9" s="295" t="s">
        <v>594</v>
      </c>
      <c r="B9" s="894">
        <v>22</v>
      </c>
      <c r="C9" s="894">
        <v>55</v>
      </c>
      <c r="D9" s="894">
        <v>29</v>
      </c>
      <c r="E9" s="897">
        <v>2.5</v>
      </c>
    </row>
    <row r="10" spans="1:5" ht="24" customHeight="1">
      <c r="A10" s="295" t="s">
        <v>595</v>
      </c>
      <c r="B10" s="894">
        <v>22</v>
      </c>
      <c r="C10" s="894">
        <v>50</v>
      </c>
      <c r="D10" s="894">
        <v>25</v>
      </c>
      <c r="E10" s="897">
        <v>2.2727272727</v>
      </c>
    </row>
    <row r="11" spans="1:5" ht="24" customHeight="1">
      <c r="A11" s="295"/>
      <c r="B11" s="895"/>
      <c r="C11" s="895"/>
      <c r="D11" s="895"/>
      <c r="E11" s="898"/>
    </row>
    <row r="12" spans="1:5" ht="24" customHeight="1">
      <c r="A12" s="295" t="s">
        <v>596</v>
      </c>
      <c r="B12" s="894">
        <v>30</v>
      </c>
      <c r="C12" s="894">
        <v>104</v>
      </c>
      <c r="D12" s="894">
        <v>81</v>
      </c>
      <c r="E12" s="897">
        <v>3.4666666667</v>
      </c>
    </row>
    <row r="13" spans="1:5" ht="24" customHeight="1">
      <c r="A13" s="295" t="s">
        <v>597</v>
      </c>
      <c r="B13" s="894">
        <v>9</v>
      </c>
      <c r="C13" s="894">
        <v>33</v>
      </c>
      <c r="D13" s="894">
        <v>22</v>
      </c>
      <c r="E13" s="897">
        <v>3.6666666667</v>
      </c>
    </row>
    <row r="14" spans="1:5" ht="24" customHeight="1">
      <c r="A14" s="295" t="s">
        <v>598</v>
      </c>
      <c r="B14" s="894">
        <v>14</v>
      </c>
      <c r="C14" s="894">
        <v>49</v>
      </c>
      <c r="D14" s="894">
        <v>39</v>
      </c>
      <c r="E14" s="897">
        <v>3.5</v>
      </c>
    </row>
    <row r="15" spans="1:5" ht="24" customHeight="1">
      <c r="A15" s="295" t="s">
        <v>599</v>
      </c>
      <c r="B15" s="894">
        <v>1</v>
      </c>
      <c r="C15" s="894">
        <v>3</v>
      </c>
      <c r="D15" s="894">
        <v>3</v>
      </c>
      <c r="E15" s="897">
        <v>3</v>
      </c>
    </row>
    <row r="16" spans="1:5" ht="24" customHeight="1">
      <c r="A16" s="295" t="s">
        <v>600</v>
      </c>
      <c r="B16" s="894">
        <v>6</v>
      </c>
      <c r="C16" s="894">
        <v>19</v>
      </c>
      <c r="D16" s="894">
        <v>17</v>
      </c>
      <c r="E16" s="897">
        <v>3.1666666667</v>
      </c>
    </row>
    <row r="17" spans="1:5" ht="24" customHeight="1">
      <c r="A17" s="295"/>
      <c r="B17" s="895"/>
      <c r="C17" s="895"/>
      <c r="D17" s="895"/>
      <c r="E17" s="898"/>
    </row>
    <row r="18" spans="1:5" ht="24" customHeight="1">
      <c r="A18" s="295" t="s">
        <v>601</v>
      </c>
      <c r="B18" s="894">
        <v>25628</v>
      </c>
      <c r="C18" s="894">
        <v>67948</v>
      </c>
      <c r="D18" s="894">
        <v>38344</v>
      </c>
      <c r="E18" s="897">
        <v>2.65131887</v>
      </c>
    </row>
    <row r="19" spans="1:5" ht="24" customHeight="1">
      <c r="A19" s="295" t="s">
        <v>602</v>
      </c>
      <c r="B19" s="894">
        <v>2339</v>
      </c>
      <c r="C19" s="894">
        <v>5537</v>
      </c>
      <c r="D19" s="894">
        <v>3108</v>
      </c>
      <c r="E19" s="897">
        <v>2.3672509619</v>
      </c>
    </row>
    <row r="20" spans="1:5" ht="24" customHeight="1">
      <c r="A20" s="295" t="s">
        <v>603</v>
      </c>
      <c r="B20" s="894">
        <v>21832</v>
      </c>
      <c r="C20" s="894">
        <v>57786</v>
      </c>
      <c r="D20" s="894">
        <v>31757</v>
      </c>
      <c r="E20" s="897">
        <v>2.6468486625</v>
      </c>
    </row>
    <row r="21" spans="1:5" ht="37.5" customHeight="1">
      <c r="A21" s="296" t="s">
        <v>604</v>
      </c>
      <c r="B21" s="894">
        <v>1002</v>
      </c>
      <c r="C21" s="894">
        <v>3198</v>
      </c>
      <c r="D21" s="894">
        <v>2435</v>
      </c>
      <c r="E21" s="897">
        <v>3.1916167665</v>
      </c>
    </row>
    <row r="22" spans="1:5" ht="37.5" customHeight="1">
      <c r="A22" s="296" t="s">
        <v>606</v>
      </c>
      <c r="B22" s="894">
        <v>455</v>
      </c>
      <c r="C22" s="894">
        <v>1427</v>
      </c>
      <c r="D22" s="894">
        <v>1044</v>
      </c>
      <c r="E22" s="897">
        <v>3.1362637363</v>
      </c>
    </row>
    <row r="23" spans="1:5" ht="24" customHeight="1">
      <c r="A23" s="295"/>
      <c r="B23" s="895"/>
      <c r="C23" s="895"/>
      <c r="D23" s="895"/>
      <c r="E23" s="898"/>
    </row>
    <row r="24" spans="1:5" ht="24" customHeight="1">
      <c r="A24" s="295" t="s">
        <v>607</v>
      </c>
      <c r="B24" s="894">
        <v>12641</v>
      </c>
      <c r="C24" s="894">
        <v>20943</v>
      </c>
      <c r="D24" s="894">
        <v>19</v>
      </c>
      <c r="E24" s="897">
        <v>1.6567518393</v>
      </c>
    </row>
    <row r="25" spans="1:5" ht="24" customHeight="1">
      <c r="A25" s="295"/>
      <c r="B25" s="895"/>
      <c r="C25" s="895"/>
      <c r="D25" s="895"/>
      <c r="E25" s="898"/>
    </row>
    <row r="26" spans="1:5" ht="24" customHeight="1">
      <c r="A26" s="295" t="s">
        <v>608</v>
      </c>
      <c r="B26" s="894">
        <v>1387</v>
      </c>
      <c r="C26" s="894">
        <v>3136</v>
      </c>
      <c r="D26" s="894">
        <v>1952</v>
      </c>
      <c r="E26" s="897">
        <v>2.2609949531</v>
      </c>
    </row>
    <row r="27" spans="1:5" ht="24" customHeight="1">
      <c r="A27" s="297"/>
      <c r="B27" s="896"/>
      <c r="C27" s="896"/>
      <c r="D27" s="896"/>
      <c r="E27" s="899"/>
    </row>
    <row r="28" spans="1:5" ht="18" customHeight="1">
      <c r="A28" s="1086" t="s">
        <v>725</v>
      </c>
      <c r="B28" s="1086"/>
      <c r="C28" s="1086"/>
      <c r="D28" s="1086"/>
      <c r="E28" s="1086"/>
    </row>
    <row r="29" spans="1:5" ht="13.5">
      <c r="A29" s="1087"/>
      <c r="B29" s="1087"/>
      <c r="C29" s="1087"/>
      <c r="D29" s="1087"/>
      <c r="E29" s="1087"/>
    </row>
  </sheetData>
  <mergeCells count="2">
    <mergeCell ref="A28:E28"/>
    <mergeCell ref="A29:E29"/>
  </mergeCells>
  <hyperlinks>
    <hyperlink ref="A1" location="目次!A20" display="目次へ"/>
  </hyperlinks>
  <printOptions/>
  <pageMargins left="0.7874015748031497" right="0.5905511811023623" top="0.984251968503937" bottom="0.5905511811023623" header="0.5118110236220472" footer="0.31496062992125984"/>
  <pageSetup firstPageNumber="19" useFirstPageNumber="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F77"/>
  <sheetViews>
    <sheetView workbookViewId="0" topLeftCell="A1">
      <selection activeCell="A1" sqref="A1"/>
    </sheetView>
  </sheetViews>
  <sheetFormatPr defaultColWidth="9.00390625" defaultRowHeight="13.5"/>
  <cols>
    <col min="1" max="1" width="34.125" style="22" customWidth="1"/>
    <col min="2" max="3" width="12.625" style="22" customWidth="1"/>
    <col min="4" max="4" width="16.125" style="22" customWidth="1"/>
    <col min="5" max="5" width="12.625" style="22" customWidth="1"/>
    <col min="6" max="16384" width="9.00390625" style="22" customWidth="1"/>
  </cols>
  <sheetData>
    <row r="1" ht="15" customHeight="1">
      <c r="A1" s="983" t="s">
        <v>605</v>
      </c>
    </row>
    <row r="2" ht="13.5" customHeight="1">
      <c r="A2" s="835" t="s">
        <v>792</v>
      </c>
    </row>
    <row r="3" ht="6" customHeight="1"/>
    <row r="4" spans="1:5" ht="27.75" customHeight="1">
      <c r="A4" s="237" t="s">
        <v>609</v>
      </c>
      <c r="B4" s="23" t="s">
        <v>610</v>
      </c>
      <c r="C4" s="238" t="s">
        <v>611</v>
      </c>
      <c r="D4" s="238" t="s">
        <v>615</v>
      </c>
      <c r="E4" s="256" t="s">
        <v>612</v>
      </c>
    </row>
    <row r="5" spans="1:5" s="184" customFormat="1" ht="7.5" customHeight="1">
      <c r="A5" s="285"/>
      <c r="B5" s="298"/>
      <c r="C5" s="299"/>
      <c r="D5" s="299"/>
      <c r="E5" s="300"/>
    </row>
    <row r="6" spans="1:5" s="302" customFormat="1" ht="11.25" customHeight="1">
      <c r="A6" s="301" t="s">
        <v>613</v>
      </c>
      <c r="B6" s="906">
        <v>40469</v>
      </c>
      <c r="C6" s="907">
        <v>34262</v>
      </c>
      <c r="D6" s="907">
        <v>4005</v>
      </c>
      <c r="E6" s="908">
        <v>925</v>
      </c>
    </row>
    <row r="7" spans="1:5" s="302" customFormat="1" ht="11.25" customHeight="1">
      <c r="A7" s="303" t="s">
        <v>617</v>
      </c>
      <c r="B7" s="305">
        <v>83</v>
      </c>
      <c r="C7" s="306">
        <v>41</v>
      </c>
      <c r="D7" s="306">
        <v>32</v>
      </c>
      <c r="E7" s="307">
        <v>10</v>
      </c>
    </row>
    <row r="8" spans="1:5" s="302" customFormat="1" ht="11.25" customHeight="1">
      <c r="A8" s="303" t="s">
        <v>619</v>
      </c>
      <c r="B8" s="305">
        <v>80</v>
      </c>
      <c r="C8" s="306">
        <v>38</v>
      </c>
      <c r="D8" s="306">
        <v>32</v>
      </c>
      <c r="E8" s="307">
        <v>10</v>
      </c>
    </row>
    <row r="9" spans="1:5" s="302" customFormat="1" ht="11.25" customHeight="1">
      <c r="A9" s="303" t="s">
        <v>621</v>
      </c>
      <c r="B9" s="305">
        <v>6</v>
      </c>
      <c r="C9" s="306">
        <v>6</v>
      </c>
      <c r="D9" s="306" t="s">
        <v>319</v>
      </c>
      <c r="E9" s="307" t="s">
        <v>319</v>
      </c>
    </row>
    <row r="10" spans="1:5" s="302" customFormat="1" ht="11.25" customHeight="1">
      <c r="A10" s="303" t="s">
        <v>635</v>
      </c>
      <c r="B10" s="305">
        <v>2</v>
      </c>
      <c r="C10" s="306">
        <v>2</v>
      </c>
      <c r="D10" s="306" t="s">
        <v>319</v>
      </c>
      <c r="E10" s="307" t="s">
        <v>319</v>
      </c>
    </row>
    <row r="11" spans="1:5" s="302" customFormat="1" ht="11.25" customHeight="1">
      <c r="A11" s="303" t="s">
        <v>623</v>
      </c>
      <c r="B11" s="305">
        <v>1722</v>
      </c>
      <c r="C11" s="306">
        <v>1454</v>
      </c>
      <c r="D11" s="306">
        <v>234</v>
      </c>
      <c r="E11" s="307">
        <v>34</v>
      </c>
    </row>
    <row r="12" spans="1:5" s="302" customFormat="1" ht="11.25" customHeight="1">
      <c r="A12" s="303" t="s">
        <v>625</v>
      </c>
      <c r="B12" s="305">
        <v>4489</v>
      </c>
      <c r="C12" s="306">
        <v>4358</v>
      </c>
      <c r="D12" s="306">
        <v>115</v>
      </c>
      <c r="E12" s="307">
        <v>14</v>
      </c>
    </row>
    <row r="13" spans="1:5" s="302" customFormat="1" ht="11.25" customHeight="1">
      <c r="A13" s="303" t="s">
        <v>627</v>
      </c>
      <c r="B13" s="305">
        <v>242</v>
      </c>
      <c r="C13" s="306">
        <v>242</v>
      </c>
      <c r="D13" s="306" t="s">
        <v>319</v>
      </c>
      <c r="E13" s="307" t="s">
        <v>319</v>
      </c>
    </row>
    <row r="14" spans="1:5" s="302" customFormat="1" ht="11.25" customHeight="1">
      <c r="A14" s="303" t="s">
        <v>629</v>
      </c>
      <c r="B14" s="305">
        <v>1552</v>
      </c>
      <c r="C14" s="306">
        <v>1471</v>
      </c>
      <c r="D14" s="306">
        <v>74</v>
      </c>
      <c r="E14" s="307">
        <v>7</v>
      </c>
    </row>
    <row r="15" spans="1:5" s="302" customFormat="1" ht="11.25" customHeight="1">
      <c r="A15" s="303" t="s">
        <v>637</v>
      </c>
      <c r="B15" s="305">
        <v>1855</v>
      </c>
      <c r="C15" s="306">
        <v>1797</v>
      </c>
      <c r="D15" s="306">
        <v>52</v>
      </c>
      <c r="E15" s="307">
        <v>6</v>
      </c>
    </row>
    <row r="16" spans="1:5" s="302" customFormat="1" ht="11.25" customHeight="1">
      <c r="A16" s="303" t="s">
        <v>631</v>
      </c>
      <c r="B16" s="305">
        <v>8138</v>
      </c>
      <c r="C16" s="306">
        <v>7297</v>
      </c>
      <c r="D16" s="306">
        <v>613</v>
      </c>
      <c r="E16" s="307">
        <v>228</v>
      </c>
    </row>
    <row r="17" spans="1:5" s="302" customFormat="1" ht="11.25" customHeight="1">
      <c r="A17" s="303" t="s">
        <v>633</v>
      </c>
      <c r="B17" s="305">
        <v>1909</v>
      </c>
      <c r="C17" s="306">
        <v>1861</v>
      </c>
      <c r="D17" s="306">
        <v>42</v>
      </c>
      <c r="E17" s="307">
        <v>3</v>
      </c>
    </row>
    <row r="18" spans="1:5" s="302" customFormat="1" ht="11.25" customHeight="1">
      <c r="A18" s="303" t="s">
        <v>639</v>
      </c>
      <c r="B18" s="305">
        <v>2016</v>
      </c>
      <c r="C18" s="306">
        <v>1648</v>
      </c>
      <c r="D18" s="306">
        <v>297</v>
      </c>
      <c r="E18" s="307">
        <v>71</v>
      </c>
    </row>
    <row r="19" spans="1:5" s="302" customFormat="1" ht="11.25" customHeight="1">
      <c r="A19" s="303" t="s">
        <v>641</v>
      </c>
      <c r="B19" s="305">
        <v>2490</v>
      </c>
      <c r="C19" s="306">
        <v>1662</v>
      </c>
      <c r="D19" s="306">
        <v>725</v>
      </c>
      <c r="E19" s="307">
        <v>103</v>
      </c>
    </row>
    <row r="20" spans="1:5" s="302" customFormat="1" ht="11.25" customHeight="1">
      <c r="A20" s="303" t="s">
        <v>659</v>
      </c>
      <c r="B20" s="305">
        <v>1898</v>
      </c>
      <c r="C20" s="306">
        <v>1520</v>
      </c>
      <c r="D20" s="306">
        <v>247</v>
      </c>
      <c r="E20" s="307">
        <v>131</v>
      </c>
    </row>
    <row r="21" spans="1:5" s="302" customFormat="1" ht="11.25" customHeight="1">
      <c r="A21" s="303" t="s">
        <v>661</v>
      </c>
      <c r="B21" s="305">
        <v>1463</v>
      </c>
      <c r="C21" s="306">
        <v>1148</v>
      </c>
      <c r="D21" s="306">
        <v>265</v>
      </c>
      <c r="E21" s="307">
        <v>50</v>
      </c>
    </row>
    <row r="22" spans="1:5" s="302" customFormat="1" ht="11.25" customHeight="1">
      <c r="A22" s="303" t="s">
        <v>657</v>
      </c>
      <c r="B22" s="305">
        <v>2696</v>
      </c>
      <c r="C22" s="306">
        <v>2341</v>
      </c>
      <c r="D22" s="306">
        <v>332</v>
      </c>
      <c r="E22" s="307">
        <v>22</v>
      </c>
    </row>
    <row r="23" spans="1:5" s="302" customFormat="1" ht="11.25" customHeight="1">
      <c r="A23" s="303" t="s">
        <v>655</v>
      </c>
      <c r="B23" s="305">
        <v>4634</v>
      </c>
      <c r="C23" s="306">
        <v>3826</v>
      </c>
      <c r="D23" s="306">
        <v>609</v>
      </c>
      <c r="E23" s="307">
        <v>199</v>
      </c>
    </row>
    <row r="24" spans="1:5" s="302" customFormat="1" ht="11.25" customHeight="1">
      <c r="A24" s="303" t="s">
        <v>653</v>
      </c>
      <c r="B24" s="305">
        <v>64</v>
      </c>
      <c r="C24" s="306">
        <v>64</v>
      </c>
      <c r="D24" s="306" t="s">
        <v>319</v>
      </c>
      <c r="E24" s="307" t="s">
        <v>319</v>
      </c>
    </row>
    <row r="25" spans="1:5" s="302" customFormat="1" ht="11.25" customHeight="1">
      <c r="A25" s="303" t="s">
        <v>650</v>
      </c>
      <c r="B25" s="305">
        <v>2153</v>
      </c>
      <c r="C25" s="306">
        <v>1902</v>
      </c>
      <c r="D25" s="306">
        <v>239</v>
      </c>
      <c r="E25" s="307">
        <v>12</v>
      </c>
    </row>
    <row r="26" spans="1:5" s="302" customFormat="1" ht="11.25" customHeight="1">
      <c r="A26" s="303" t="s">
        <v>645</v>
      </c>
      <c r="B26" s="305">
        <v>963</v>
      </c>
      <c r="C26" s="306">
        <v>963</v>
      </c>
      <c r="D26" s="306" t="s">
        <v>319</v>
      </c>
      <c r="E26" s="307" t="s">
        <v>319</v>
      </c>
    </row>
    <row r="27" spans="1:5" s="302" customFormat="1" ht="11.25" customHeight="1">
      <c r="A27" s="303" t="s">
        <v>643</v>
      </c>
      <c r="B27" s="305">
        <v>2094</v>
      </c>
      <c r="C27" s="306">
        <v>659</v>
      </c>
      <c r="D27" s="306">
        <v>129</v>
      </c>
      <c r="E27" s="307">
        <v>35</v>
      </c>
    </row>
    <row r="28" spans="1:5" s="302" customFormat="1" ht="7.5" customHeight="1">
      <c r="A28" s="304"/>
      <c r="B28" s="909"/>
      <c r="C28" s="910"/>
      <c r="D28" s="910"/>
      <c r="E28" s="911"/>
    </row>
    <row r="29" spans="1:5" s="184" customFormat="1" ht="11.25" customHeight="1">
      <c r="A29" s="285" t="s">
        <v>286</v>
      </c>
      <c r="B29" s="305"/>
      <c r="C29" s="306"/>
      <c r="D29" s="306"/>
      <c r="E29" s="307"/>
    </row>
    <row r="30" spans="1:6" s="302" customFormat="1" ht="11.25" customHeight="1">
      <c r="A30" s="301" t="s">
        <v>614</v>
      </c>
      <c r="B30" s="906">
        <v>23165</v>
      </c>
      <c r="C30" s="907">
        <v>19432</v>
      </c>
      <c r="D30" s="907">
        <v>2864</v>
      </c>
      <c r="E30" s="908">
        <v>155</v>
      </c>
      <c r="F30" s="310"/>
    </row>
    <row r="31" spans="1:5" s="302" customFormat="1" ht="11.25" customHeight="1">
      <c r="A31" s="303" t="s">
        <v>616</v>
      </c>
      <c r="B31" s="305">
        <v>67</v>
      </c>
      <c r="C31" s="306">
        <v>31</v>
      </c>
      <c r="D31" s="306">
        <v>32</v>
      </c>
      <c r="E31" s="307">
        <v>4</v>
      </c>
    </row>
    <row r="32" spans="1:5" s="302" customFormat="1" ht="11.25" customHeight="1">
      <c r="A32" s="303" t="s">
        <v>618</v>
      </c>
      <c r="B32" s="305">
        <v>66</v>
      </c>
      <c r="C32" s="306">
        <v>30</v>
      </c>
      <c r="D32" s="306">
        <v>32</v>
      </c>
      <c r="E32" s="307">
        <v>4</v>
      </c>
    </row>
    <row r="33" spans="1:5" s="302" customFormat="1" ht="11.25" customHeight="1">
      <c r="A33" s="303" t="s">
        <v>620</v>
      </c>
      <c r="B33" s="305">
        <v>6</v>
      </c>
      <c r="C33" s="306">
        <v>6</v>
      </c>
      <c r="D33" s="306" t="s">
        <v>319</v>
      </c>
      <c r="E33" s="307" t="s">
        <v>319</v>
      </c>
    </row>
    <row r="34" spans="1:5" s="302" customFormat="1" ht="11.25" customHeight="1">
      <c r="A34" s="303" t="s">
        <v>634</v>
      </c>
      <c r="B34" s="305">
        <v>2</v>
      </c>
      <c r="C34" s="306">
        <v>2</v>
      </c>
      <c r="D34" s="306" t="s">
        <v>319</v>
      </c>
      <c r="E34" s="307" t="s">
        <v>319</v>
      </c>
    </row>
    <row r="35" spans="1:5" s="302" customFormat="1" ht="11.25" customHeight="1">
      <c r="A35" s="303" t="s">
        <v>622</v>
      </c>
      <c r="B35" s="305">
        <v>1399</v>
      </c>
      <c r="C35" s="306">
        <v>1152</v>
      </c>
      <c r="D35" s="306">
        <v>234</v>
      </c>
      <c r="E35" s="307">
        <v>13</v>
      </c>
    </row>
    <row r="36" spans="1:5" s="302" customFormat="1" ht="11.25" customHeight="1">
      <c r="A36" s="303" t="s">
        <v>624</v>
      </c>
      <c r="B36" s="305">
        <v>3286</v>
      </c>
      <c r="C36" s="306">
        <v>3206</v>
      </c>
      <c r="D36" s="306">
        <v>77</v>
      </c>
      <c r="E36" s="307">
        <v>2</v>
      </c>
    </row>
    <row r="37" spans="1:5" s="302" customFormat="1" ht="11.25" customHeight="1">
      <c r="A37" s="303" t="s">
        <v>626</v>
      </c>
      <c r="B37" s="305">
        <v>207</v>
      </c>
      <c r="C37" s="306">
        <v>207</v>
      </c>
      <c r="D37" s="306" t="s">
        <v>319</v>
      </c>
      <c r="E37" s="307" t="s">
        <v>319</v>
      </c>
    </row>
    <row r="38" spans="1:5" s="302" customFormat="1" ht="11.25" customHeight="1">
      <c r="A38" s="303" t="s">
        <v>628</v>
      </c>
      <c r="B38" s="305">
        <v>1149</v>
      </c>
      <c r="C38" s="306">
        <v>1091</v>
      </c>
      <c r="D38" s="306">
        <v>58</v>
      </c>
      <c r="E38" s="307" t="s">
        <v>319</v>
      </c>
    </row>
    <row r="39" spans="1:5" s="302" customFormat="1" ht="11.25" customHeight="1">
      <c r="A39" s="303" t="s">
        <v>636</v>
      </c>
      <c r="B39" s="305">
        <v>1429</v>
      </c>
      <c r="C39" s="306">
        <v>1377</v>
      </c>
      <c r="D39" s="306">
        <v>51</v>
      </c>
      <c r="E39" s="307">
        <v>1</v>
      </c>
    </row>
    <row r="40" spans="1:5" s="302" customFormat="1" ht="11.25" customHeight="1">
      <c r="A40" s="303" t="s">
        <v>630</v>
      </c>
      <c r="B40" s="305">
        <v>4437</v>
      </c>
      <c r="C40" s="306">
        <v>3941</v>
      </c>
      <c r="D40" s="306">
        <v>452</v>
      </c>
      <c r="E40" s="307">
        <v>44</v>
      </c>
    </row>
    <row r="41" spans="1:5" s="302" customFormat="1" ht="11.25" customHeight="1">
      <c r="A41" s="303" t="s">
        <v>632</v>
      </c>
      <c r="B41" s="305">
        <v>1076</v>
      </c>
      <c r="C41" s="306">
        <v>1036</v>
      </c>
      <c r="D41" s="306">
        <v>37</v>
      </c>
      <c r="E41" s="307" t="s">
        <v>319</v>
      </c>
    </row>
    <row r="42" spans="1:5" s="302" customFormat="1" ht="11.25" customHeight="1">
      <c r="A42" s="303" t="s">
        <v>638</v>
      </c>
      <c r="B42" s="305">
        <v>1230</v>
      </c>
      <c r="C42" s="306">
        <v>1024</v>
      </c>
      <c r="D42" s="306">
        <v>194</v>
      </c>
      <c r="E42" s="307">
        <v>12</v>
      </c>
    </row>
    <row r="43" spans="1:5" s="302" customFormat="1" ht="11.25" customHeight="1">
      <c r="A43" s="303" t="s">
        <v>640</v>
      </c>
      <c r="B43" s="305">
        <v>1634</v>
      </c>
      <c r="C43" s="306">
        <v>1070</v>
      </c>
      <c r="D43" s="306">
        <v>550</v>
      </c>
      <c r="E43" s="307">
        <v>14</v>
      </c>
    </row>
    <row r="44" spans="1:5" s="302" customFormat="1" ht="11.25" customHeight="1">
      <c r="A44" s="303" t="s">
        <v>658</v>
      </c>
      <c r="B44" s="305">
        <v>892</v>
      </c>
      <c r="C44" s="306">
        <v>692</v>
      </c>
      <c r="D44" s="306">
        <v>166</v>
      </c>
      <c r="E44" s="307">
        <v>34</v>
      </c>
    </row>
    <row r="45" spans="1:5" s="302" customFormat="1" ht="11.25" customHeight="1">
      <c r="A45" s="303" t="s">
        <v>660</v>
      </c>
      <c r="B45" s="305">
        <v>637</v>
      </c>
      <c r="C45" s="306">
        <v>492</v>
      </c>
      <c r="D45" s="306">
        <v>136</v>
      </c>
      <c r="E45" s="307">
        <v>9</v>
      </c>
    </row>
    <row r="46" spans="1:5" s="302" customFormat="1" ht="11.25" customHeight="1">
      <c r="A46" s="303" t="s">
        <v>656</v>
      </c>
      <c r="B46" s="305">
        <v>1083</v>
      </c>
      <c r="C46" s="306">
        <v>984</v>
      </c>
      <c r="D46" s="306">
        <v>91</v>
      </c>
      <c r="E46" s="307">
        <v>7</v>
      </c>
    </row>
    <row r="47" spans="1:5" s="302" customFormat="1" ht="11.25" customHeight="1">
      <c r="A47" s="303" t="s">
        <v>654</v>
      </c>
      <c r="B47" s="305">
        <v>1632</v>
      </c>
      <c r="C47" s="306">
        <v>1097</v>
      </c>
      <c r="D47" s="306">
        <v>524</v>
      </c>
      <c r="E47" s="307">
        <v>11</v>
      </c>
    </row>
    <row r="48" spans="1:5" s="302" customFormat="1" ht="11.25" customHeight="1">
      <c r="A48" s="303" t="s">
        <v>651</v>
      </c>
      <c r="B48" s="305">
        <v>25</v>
      </c>
      <c r="C48" s="306">
        <v>25</v>
      </c>
      <c r="D48" s="306" t="s">
        <v>319</v>
      </c>
      <c r="E48" s="307" t="s">
        <v>319</v>
      </c>
    </row>
    <row r="49" spans="1:5" s="302" customFormat="1" ht="11.25" customHeight="1">
      <c r="A49" s="303" t="s">
        <v>649</v>
      </c>
      <c r="B49" s="305">
        <v>1274</v>
      </c>
      <c r="C49" s="306">
        <v>1087</v>
      </c>
      <c r="D49" s="306">
        <v>186</v>
      </c>
      <c r="E49" s="307">
        <v>1</v>
      </c>
    </row>
    <row r="50" spans="1:5" s="302" customFormat="1" ht="11.25" customHeight="1">
      <c r="A50" s="303" t="s">
        <v>644</v>
      </c>
      <c r="B50" s="305">
        <v>603</v>
      </c>
      <c r="C50" s="306">
        <v>603</v>
      </c>
      <c r="D50" s="306" t="s">
        <v>319</v>
      </c>
      <c r="E50" s="307" t="s">
        <v>319</v>
      </c>
    </row>
    <row r="51" spans="1:5" s="302" customFormat="1" ht="11.25" customHeight="1">
      <c r="A51" s="308" t="s">
        <v>642</v>
      </c>
      <c r="B51" s="912">
        <v>1097</v>
      </c>
      <c r="C51" s="913">
        <v>309</v>
      </c>
      <c r="D51" s="913">
        <v>76</v>
      </c>
      <c r="E51" s="914">
        <v>3</v>
      </c>
    </row>
    <row r="52" spans="1:5" s="302" customFormat="1" ht="7.5" customHeight="1">
      <c r="A52" s="303"/>
      <c r="B52" s="305"/>
      <c r="C52" s="306"/>
      <c r="D52" s="306"/>
      <c r="E52" s="307"/>
    </row>
    <row r="53" spans="1:5" s="184" customFormat="1" ht="11.25" customHeight="1">
      <c r="A53" s="285" t="s">
        <v>287</v>
      </c>
      <c r="B53" s="305"/>
      <c r="C53" s="306"/>
      <c r="D53" s="306"/>
      <c r="E53" s="307"/>
    </row>
    <row r="54" spans="1:5" s="302" customFormat="1" ht="11.25" customHeight="1">
      <c r="A54" s="301" t="s">
        <v>614</v>
      </c>
      <c r="B54" s="305">
        <v>17304</v>
      </c>
      <c r="C54" s="306">
        <v>14830</v>
      </c>
      <c r="D54" s="306">
        <v>1141</v>
      </c>
      <c r="E54" s="307">
        <v>770</v>
      </c>
    </row>
    <row r="55" spans="1:5" s="302" customFormat="1" ht="11.25" customHeight="1">
      <c r="A55" s="303" t="s">
        <v>616</v>
      </c>
      <c r="B55" s="305">
        <v>16</v>
      </c>
      <c r="C55" s="306">
        <v>10</v>
      </c>
      <c r="D55" s="306" t="s">
        <v>319</v>
      </c>
      <c r="E55" s="307">
        <v>6</v>
      </c>
    </row>
    <row r="56" spans="1:5" s="302" customFormat="1" ht="11.25" customHeight="1">
      <c r="A56" s="303" t="s">
        <v>618</v>
      </c>
      <c r="B56" s="305">
        <v>14</v>
      </c>
      <c r="C56" s="306">
        <v>8</v>
      </c>
      <c r="D56" s="306" t="s">
        <v>319</v>
      </c>
      <c r="E56" s="307">
        <v>6</v>
      </c>
    </row>
    <row r="57" spans="1:5" s="302" customFormat="1" ht="11.25" customHeight="1">
      <c r="A57" s="303" t="s">
        <v>620</v>
      </c>
      <c r="B57" s="305" t="s">
        <v>319</v>
      </c>
      <c r="C57" s="306" t="s">
        <v>319</v>
      </c>
      <c r="D57" s="306" t="s">
        <v>319</v>
      </c>
      <c r="E57" s="307" t="s">
        <v>319</v>
      </c>
    </row>
    <row r="58" spans="1:5" s="302" customFormat="1" ht="11.25" customHeight="1">
      <c r="A58" s="303" t="s">
        <v>634</v>
      </c>
      <c r="B58" s="305" t="s">
        <v>319</v>
      </c>
      <c r="C58" s="306" t="s">
        <v>319</v>
      </c>
      <c r="D58" s="306" t="s">
        <v>319</v>
      </c>
      <c r="E58" s="307" t="s">
        <v>319</v>
      </c>
    </row>
    <row r="59" spans="1:5" s="302" customFormat="1" ht="11.25" customHeight="1">
      <c r="A59" s="303" t="s">
        <v>622</v>
      </c>
      <c r="B59" s="305">
        <v>323</v>
      </c>
      <c r="C59" s="306">
        <v>302</v>
      </c>
      <c r="D59" s="915" t="s">
        <v>319</v>
      </c>
      <c r="E59" s="916">
        <v>21</v>
      </c>
    </row>
    <row r="60" spans="1:5" s="302" customFormat="1" ht="11.25" customHeight="1">
      <c r="A60" s="303" t="s">
        <v>624</v>
      </c>
      <c r="B60" s="305">
        <v>1203</v>
      </c>
      <c r="C60" s="306">
        <v>1152</v>
      </c>
      <c r="D60" s="915">
        <v>38</v>
      </c>
      <c r="E60" s="916">
        <v>12</v>
      </c>
    </row>
    <row r="61" spans="1:5" s="302" customFormat="1" ht="11.25" customHeight="1">
      <c r="A61" s="303" t="s">
        <v>626</v>
      </c>
      <c r="B61" s="305">
        <v>35</v>
      </c>
      <c r="C61" s="306">
        <v>35</v>
      </c>
      <c r="D61" s="915" t="s">
        <v>319</v>
      </c>
      <c r="E61" s="916" t="s">
        <v>319</v>
      </c>
    </row>
    <row r="62" spans="1:5" s="302" customFormat="1" ht="11.25" customHeight="1">
      <c r="A62" s="303" t="s">
        <v>628</v>
      </c>
      <c r="B62" s="305">
        <v>403</v>
      </c>
      <c r="C62" s="306">
        <v>380</v>
      </c>
      <c r="D62" s="915">
        <v>16</v>
      </c>
      <c r="E62" s="916">
        <v>7</v>
      </c>
    </row>
    <row r="63" spans="1:5" s="302" customFormat="1" ht="11.25" customHeight="1">
      <c r="A63" s="303" t="s">
        <v>636</v>
      </c>
      <c r="B63" s="305">
        <v>426</v>
      </c>
      <c r="C63" s="306">
        <v>420</v>
      </c>
      <c r="D63" s="915">
        <v>1</v>
      </c>
      <c r="E63" s="916">
        <v>5</v>
      </c>
    </row>
    <row r="64" spans="1:5" s="302" customFormat="1" ht="11.25" customHeight="1">
      <c r="A64" s="303" t="s">
        <v>630</v>
      </c>
      <c r="B64" s="305">
        <v>3701</v>
      </c>
      <c r="C64" s="306">
        <v>3356</v>
      </c>
      <c r="D64" s="915">
        <v>161</v>
      </c>
      <c r="E64" s="916">
        <v>184</v>
      </c>
    </row>
    <row r="65" spans="1:5" s="302" customFormat="1" ht="11.25" customHeight="1">
      <c r="A65" s="303" t="s">
        <v>632</v>
      </c>
      <c r="B65" s="305">
        <v>833</v>
      </c>
      <c r="C65" s="306">
        <v>825</v>
      </c>
      <c r="D65" s="915">
        <v>5</v>
      </c>
      <c r="E65" s="916">
        <v>3</v>
      </c>
    </row>
    <row r="66" spans="1:5" s="302" customFormat="1" ht="11.25" customHeight="1">
      <c r="A66" s="303" t="s">
        <v>638</v>
      </c>
      <c r="B66" s="305">
        <v>786</v>
      </c>
      <c r="C66" s="306">
        <v>624</v>
      </c>
      <c r="D66" s="915">
        <v>103</v>
      </c>
      <c r="E66" s="916">
        <v>59</v>
      </c>
    </row>
    <row r="67" spans="1:5" s="302" customFormat="1" ht="11.25" customHeight="1">
      <c r="A67" s="303" t="s">
        <v>640</v>
      </c>
      <c r="B67" s="305">
        <v>856</v>
      </c>
      <c r="C67" s="306">
        <v>592</v>
      </c>
      <c r="D67" s="915">
        <v>175</v>
      </c>
      <c r="E67" s="916">
        <v>89</v>
      </c>
    </row>
    <row r="68" spans="1:5" s="302" customFormat="1" ht="11.25" customHeight="1">
      <c r="A68" s="303" t="s">
        <v>658</v>
      </c>
      <c r="B68" s="305">
        <v>1006</v>
      </c>
      <c r="C68" s="306">
        <v>828</v>
      </c>
      <c r="D68" s="915">
        <v>81</v>
      </c>
      <c r="E68" s="916">
        <v>97</v>
      </c>
    </row>
    <row r="69" spans="1:5" s="302" customFormat="1" ht="11.25" customHeight="1">
      <c r="A69" s="303" t="s">
        <v>660</v>
      </c>
      <c r="B69" s="305">
        <v>826</v>
      </c>
      <c r="C69" s="306">
        <v>656</v>
      </c>
      <c r="D69" s="915">
        <v>129</v>
      </c>
      <c r="E69" s="916">
        <v>41</v>
      </c>
    </row>
    <row r="70" spans="1:5" s="302" customFormat="1" ht="11.25" customHeight="1">
      <c r="A70" s="303" t="s">
        <v>656</v>
      </c>
      <c r="B70" s="305">
        <v>1613</v>
      </c>
      <c r="C70" s="306">
        <v>1357</v>
      </c>
      <c r="D70" s="915">
        <v>241</v>
      </c>
      <c r="E70" s="916">
        <v>15</v>
      </c>
    </row>
    <row r="71" spans="1:5" s="302" customFormat="1" ht="11.25" customHeight="1">
      <c r="A71" s="303" t="s">
        <v>654</v>
      </c>
      <c r="B71" s="305">
        <v>3002</v>
      </c>
      <c r="C71" s="306">
        <v>2729</v>
      </c>
      <c r="D71" s="915">
        <v>85</v>
      </c>
      <c r="E71" s="916">
        <v>188</v>
      </c>
    </row>
    <row r="72" spans="1:5" s="302" customFormat="1" ht="11.25" customHeight="1">
      <c r="A72" s="303" t="s">
        <v>651</v>
      </c>
      <c r="B72" s="305">
        <v>39</v>
      </c>
      <c r="C72" s="306">
        <v>39</v>
      </c>
      <c r="D72" s="915" t="s">
        <v>319</v>
      </c>
      <c r="E72" s="916" t="s">
        <v>319</v>
      </c>
    </row>
    <row r="73" spans="1:5" s="302" customFormat="1" ht="11.25" customHeight="1">
      <c r="A73" s="303" t="s">
        <v>649</v>
      </c>
      <c r="B73" s="305">
        <v>879</v>
      </c>
      <c r="C73" s="306">
        <v>815</v>
      </c>
      <c r="D73" s="915">
        <v>53</v>
      </c>
      <c r="E73" s="916">
        <v>11</v>
      </c>
    </row>
    <row r="74" spans="1:5" s="302" customFormat="1" ht="11.25" customHeight="1">
      <c r="A74" s="303" t="s">
        <v>644</v>
      </c>
      <c r="B74" s="305">
        <v>360</v>
      </c>
      <c r="C74" s="306">
        <v>360</v>
      </c>
      <c r="D74" s="915" t="s">
        <v>319</v>
      </c>
      <c r="E74" s="916" t="s">
        <v>319</v>
      </c>
    </row>
    <row r="75" spans="1:5" s="302" customFormat="1" ht="11.25" customHeight="1">
      <c r="A75" s="309" t="s">
        <v>642</v>
      </c>
      <c r="B75" s="917">
        <v>997</v>
      </c>
      <c r="C75" s="918">
        <v>350</v>
      </c>
      <c r="D75" s="919">
        <v>53</v>
      </c>
      <c r="E75" s="920">
        <v>32</v>
      </c>
    </row>
    <row r="76" ht="13.5">
      <c r="C76" s="311"/>
    </row>
    <row r="77" spans="2:5" ht="13.5">
      <c r="B77" s="311"/>
      <c r="C77" s="311"/>
      <c r="D77" s="311"/>
      <c r="E77" s="311"/>
    </row>
  </sheetData>
  <hyperlinks>
    <hyperlink ref="A1" location="目次!A21" display="目次へ"/>
  </hyperlinks>
  <printOptions/>
  <pageMargins left="0.7874015748031497" right="0.5905511811023623" top="0.984251968503937" bottom="0.5905511811023623" header="0.5118110236220472" footer="0.31496062992125984"/>
  <pageSetup firstPageNumber="20" useFirstPageNumber="1"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00390625" defaultRowHeight="13.5"/>
  <cols>
    <col min="1" max="1" width="13.50390625" style="1" customWidth="1"/>
    <col min="2" max="2" width="9.00390625" style="1" customWidth="1"/>
    <col min="3" max="3" width="9.75390625" style="1" customWidth="1"/>
    <col min="4" max="5" width="8.375" style="1" customWidth="1"/>
    <col min="6" max="6" width="9.375" style="2" customWidth="1"/>
    <col min="7" max="7" width="9.375" style="3" customWidth="1"/>
    <col min="8" max="8" width="9.375" style="4" customWidth="1"/>
    <col min="9" max="9" width="9.375" style="5" customWidth="1"/>
    <col min="10" max="16384" width="9.00390625" style="1" customWidth="1"/>
  </cols>
  <sheetData>
    <row r="1" ht="15" customHeight="1">
      <c r="A1" s="983" t="s">
        <v>605</v>
      </c>
    </row>
    <row r="2" ht="13.5">
      <c r="A2" s="834" t="s">
        <v>217</v>
      </c>
    </row>
    <row r="3" ht="6" customHeight="1"/>
    <row r="4" spans="1:9" ht="30" customHeight="1">
      <c r="A4" s="1020" t="s">
        <v>218</v>
      </c>
      <c r="B4" s="1022" t="s">
        <v>219</v>
      </c>
      <c r="C4" s="1024" t="s">
        <v>220</v>
      </c>
      <c r="D4" s="1024"/>
      <c r="E4" s="1024"/>
      <c r="F4" s="1025" t="s">
        <v>221</v>
      </c>
      <c r="G4" s="1014" t="s">
        <v>222</v>
      </c>
      <c r="H4" s="1016" t="s">
        <v>223</v>
      </c>
      <c r="I4" s="1018" t="s">
        <v>224</v>
      </c>
    </row>
    <row r="5" spans="1:9" ht="30" customHeight="1">
      <c r="A5" s="1021"/>
      <c r="B5" s="1023"/>
      <c r="C5" s="6" t="s">
        <v>225</v>
      </c>
      <c r="D5" s="6" t="s">
        <v>226</v>
      </c>
      <c r="E5" s="6" t="s">
        <v>227</v>
      </c>
      <c r="F5" s="1026"/>
      <c r="G5" s="1015"/>
      <c r="H5" s="1017"/>
      <c r="I5" s="1019"/>
    </row>
    <row r="6" spans="1:9" ht="13.5">
      <c r="A6" s="18" t="s">
        <v>228</v>
      </c>
      <c r="B6" s="7">
        <v>2269</v>
      </c>
      <c r="C6" s="8">
        <v>11151</v>
      </c>
      <c r="D6" s="8">
        <v>5478</v>
      </c>
      <c r="E6" s="8">
        <v>5673</v>
      </c>
      <c r="F6" s="9">
        <f>ROUND(C6/B6,2)</f>
        <v>4.91</v>
      </c>
      <c r="G6" s="10" t="s">
        <v>229</v>
      </c>
      <c r="H6" s="11" t="s">
        <v>229</v>
      </c>
      <c r="I6" s="19">
        <f>ROUND(D6/E6*100,1)</f>
        <v>96.6</v>
      </c>
    </row>
    <row r="7" spans="1:9" ht="13.5">
      <c r="A7" s="18" t="s">
        <v>230</v>
      </c>
      <c r="B7" s="7">
        <v>3886</v>
      </c>
      <c r="C7" s="8">
        <v>19101</v>
      </c>
      <c r="D7" s="8">
        <v>9026</v>
      </c>
      <c r="E7" s="8">
        <v>10075</v>
      </c>
      <c r="F7" s="9">
        <v>4.92</v>
      </c>
      <c r="G7" s="10">
        <f>C7-C6</f>
        <v>7950</v>
      </c>
      <c r="H7" s="11">
        <f>ROUND(G7/C6*100,1)</f>
        <v>71.3</v>
      </c>
      <c r="I7" s="19">
        <v>89.6</v>
      </c>
    </row>
    <row r="8" spans="1:9" ht="13.5">
      <c r="A8" s="18" t="s">
        <v>231</v>
      </c>
      <c r="B8" s="7">
        <v>5708</v>
      </c>
      <c r="C8" s="8">
        <v>28404</v>
      </c>
      <c r="D8" s="8">
        <v>13225</v>
      </c>
      <c r="E8" s="8">
        <v>15179</v>
      </c>
      <c r="F8" s="9">
        <f>ROUND(C8/B8,2)</f>
        <v>4.98</v>
      </c>
      <c r="G8" s="10">
        <f>C8-C7</f>
        <v>9303</v>
      </c>
      <c r="H8" s="11">
        <f>ROUND(G8/C7*100,1)</f>
        <v>48.7</v>
      </c>
      <c r="I8" s="19">
        <f>ROUND(D8/E8*100,1)</f>
        <v>87.1</v>
      </c>
    </row>
    <row r="9" spans="1:9" ht="13.5">
      <c r="A9" s="18" t="s">
        <v>232</v>
      </c>
      <c r="B9" s="7">
        <v>6979</v>
      </c>
      <c r="C9" s="8">
        <v>35567</v>
      </c>
      <c r="D9" s="8">
        <v>16738</v>
      </c>
      <c r="E9" s="8">
        <v>18829</v>
      </c>
      <c r="F9" s="9">
        <f>ROUND(C9/B9,2)</f>
        <v>5.1</v>
      </c>
      <c r="G9" s="10">
        <f>C9-C8</f>
        <v>7163</v>
      </c>
      <c r="H9" s="11">
        <f>ROUND(G9/C8*100,1)</f>
        <v>25.2</v>
      </c>
      <c r="I9" s="19">
        <f>ROUND(D9/E9*100,1)</f>
        <v>88.9</v>
      </c>
    </row>
    <row r="10" spans="1:9" ht="13.5">
      <c r="A10" s="18" t="s">
        <v>233</v>
      </c>
      <c r="B10" s="7">
        <v>7890</v>
      </c>
      <c r="C10" s="8">
        <v>39137</v>
      </c>
      <c r="D10" s="8">
        <v>18089</v>
      </c>
      <c r="E10" s="8">
        <v>21048</v>
      </c>
      <c r="F10" s="9">
        <f>ROUND(C10/B10,2)</f>
        <v>4.96</v>
      </c>
      <c r="G10" s="10">
        <f>C10-C9</f>
        <v>3570</v>
      </c>
      <c r="H10" s="11">
        <f>ROUND(G10/C9*100,1)</f>
        <v>10</v>
      </c>
      <c r="I10" s="19">
        <f>ROUND(D10/E10*100,1)</f>
        <v>85.9</v>
      </c>
    </row>
    <row r="11" spans="1:9" ht="7.5" customHeight="1">
      <c r="A11" s="18"/>
      <c r="B11" s="7"/>
      <c r="C11" s="8"/>
      <c r="D11" s="8"/>
      <c r="E11" s="8"/>
      <c r="F11" s="9"/>
      <c r="G11" s="10"/>
      <c r="H11" s="11"/>
      <c r="I11" s="19"/>
    </row>
    <row r="12" spans="1:9" ht="13.5">
      <c r="A12" s="18" t="s">
        <v>234</v>
      </c>
      <c r="B12" s="7">
        <v>8666</v>
      </c>
      <c r="C12" s="8">
        <v>37033</v>
      </c>
      <c r="D12" s="8">
        <v>18139</v>
      </c>
      <c r="E12" s="8">
        <v>18894</v>
      </c>
      <c r="F12" s="9">
        <f>ROUND(C12/B12,2)</f>
        <v>4.27</v>
      </c>
      <c r="G12" s="10">
        <f>C12-C10</f>
        <v>-2104</v>
      </c>
      <c r="H12" s="11">
        <f>ROUND(G12/C10*100,1)</f>
        <v>-5.4</v>
      </c>
      <c r="I12" s="19">
        <f>ROUND(D12/E12*100,1)</f>
        <v>96</v>
      </c>
    </row>
    <row r="13" spans="1:9" ht="13.5">
      <c r="A13" s="18" t="s">
        <v>235</v>
      </c>
      <c r="B13" s="7">
        <v>9785</v>
      </c>
      <c r="C13" s="8">
        <v>42951</v>
      </c>
      <c r="D13" s="8">
        <v>21493</v>
      </c>
      <c r="E13" s="8">
        <v>21458</v>
      </c>
      <c r="F13" s="9">
        <f>ROUND(C13/B13,2)</f>
        <v>4.39</v>
      </c>
      <c r="G13" s="10">
        <f>C13-C12</f>
        <v>5918</v>
      </c>
      <c r="H13" s="11">
        <f>ROUND(G13/C12*100,1)</f>
        <v>16</v>
      </c>
      <c r="I13" s="19">
        <f>ROUND(D13/E13*100,1)</f>
        <v>100.2</v>
      </c>
    </row>
    <row r="14" spans="1:9" ht="13.5">
      <c r="A14" s="18" t="s">
        <v>236</v>
      </c>
      <c r="B14" s="7">
        <v>11589</v>
      </c>
      <c r="C14" s="8">
        <v>50960</v>
      </c>
      <c r="D14" s="8">
        <v>25033</v>
      </c>
      <c r="E14" s="8">
        <v>25927</v>
      </c>
      <c r="F14" s="9">
        <f>ROUND(C14/B14,2)</f>
        <v>4.4</v>
      </c>
      <c r="G14" s="10">
        <f>C14-C13</f>
        <v>8009</v>
      </c>
      <c r="H14" s="11">
        <f>ROUND(G14/C13*100,1)</f>
        <v>18.6</v>
      </c>
      <c r="I14" s="19">
        <f>ROUND(D14/E14*100,1)</f>
        <v>96.6</v>
      </c>
    </row>
    <row r="15" spans="1:9" ht="13.5">
      <c r="A15" s="18" t="s">
        <v>237</v>
      </c>
      <c r="B15" s="7">
        <v>14221</v>
      </c>
      <c r="C15" s="8">
        <v>57050</v>
      </c>
      <c r="D15" s="8">
        <v>27894</v>
      </c>
      <c r="E15" s="8">
        <v>29156</v>
      </c>
      <c r="F15" s="9">
        <f>ROUND(C15/B15,2)</f>
        <v>4.01</v>
      </c>
      <c r="G15" s="10">
        <f>C15-C14</f>
        <v>6090</v>
      </c>
      <c r="H15" s="11">
        <f>ROUND(G15/C14*100,1)</f>
        <v>12</v>
      </c>
      <c r="I15" s="19">
        <f>ROUND(D15/E15*100,1)</f>
        <v>95.7</v>
      </c>
    </row>
    <row r="16" spans="1:9" ht="13.5">
      <c r="A16" s="18" t="s">
        <v>238</v>
      </c>
      <c r="B16" s="7">
        <v>17046</v>
      </c>
      <c r="C16" s="8">
        <v>63195</v>
      </c>
      <c r="D16" s="8">
        <v>30687</v>
      </c>
      <c r="E16" s="8">
        <v>32508</v>
      </c>
      <c r="F16" s="9">
        <f>ROUND(C16/B16,2)</f>
        <v>3.71</v>
      </c>
      <c r="G16" s="10">
        <f>C16-C15</f>
        <v>6145</v>
      </c>
      <c r="H16" s="11">
        <f>ROUND(G16/C15*100,1)</f>
        <v>10.8</v>
      </c>
      <c r="I16" s="19">
        <f>ROUND(D16/E16*100,1)</f>
        <v>94.4</v>
      </c>
    </row>
    <row r="17" spans="1:9" ht="7.5" customHeight="1">
      <c r="A17" s="18"/>
      <c r="B17" s="7"/>
      <c r="C17" s="8"/>
      <c r="D17" s="8"/>
      <c r="E17" s="8"/>
      <c r="F17" s="9"/>
      <c r="G17" s="10"/>
      <c r="H17" s="11"/>
      <c r="I17" s="19"/>
    </row>
    <row r="18" spans="1:9" ht="13.5">
      <c r="A18" s="18" t="s">
        <v>239</v>
      </c>
      <c r="B18" s="7">
        <v>20690</v>
      </c>
      <c r="C18" s="8">
        <v>70938</v>
      </c>
      <c r="D18" s="8">
        <v>34139</v>
      </c>
      <c r="E18" s="8">
        <v>36799</v>
      </c>
      <c r="F18" s="9">
        <f>ROUND(C18/B18,2)</f>
        <v>3.43</v>
      </c>
      <c r="G18" s="10">
        <f>C18-C16</f>
        <v>7743</v>
      </c>
      <c r="H18" s="11">
        <f>ROUND(G18/C16*100,1)</f>
        <v>12.3</v>
      </c>
      <c r="I18" s="19">
        <f>ROUND(D18/E18*100,1)</f>
        <v>92.8</v>
      </c>
    </row>
    <row r="19" spans="1:9" ht="13.5">
      <c r="A19" s="18" t="s">
        <v>240</v>
      </c>
      <c r="B19" s="7">
        <v>23829</v>
      </c>
      <c r="C19" s="8">
        <v>76211</v>
      </c>
      <c r="D19" s="8">
        <v>36855</v>
      </c>
      <c r="E19" s="8">
        <v>39356</v>
      </c>
      <c r="F19" s="9">
        <f>ROUND(C19/B19,2)</f>
        <v>3.2</v>
      </c>
      <c r="G19" s="10">
        <f>C19-C18</f>
        <v>5273</v>
      </c>
      <c r="H19" s="11">
        <f>ROUND(G19/C18*100,1)</f>
        <v>7.4</v>
      </c>
      <c r="I19" s="19">
        <f>ROUND(D19/E19*100,1)</f>
        <v>93.6</v>
      </c>
    </row>
    <row r="20" spans="1:9" ht="13.5">
      <c r="A20" s="18" t="s">
        <v>241</v>
      </c>
      <c r="B20" s="7">
        <v>28614</v>
      </c>
      <c r="C20" s="8">
        <v>81745</v>
      </c>
      <c r="D20" s="8">
        <v>38996</v>
      </c>
      <c r="E20" s="8">
        <v>42749</v>
      </c>
      <c r="F20" s="9">
        <f>ROUND(C20/B20,2)</f>
        <v>2.86</v>
      </c>
      <c r="G20" s="10">
        <f>C20-C19</f>
        <v>5534</v>
      </c>
      <c r="H20" s="11">
        <f>ROUND(G20/C19*100,1)</f>
        <v>7.3</v>
      </c>
      <c r="I20" s="19">
        <f>ROUND(D20/E20*100,1)</f>
        <v>91.2</v>
      </c>
    </row>
    <row r="21" spans="1:9" ht="13.5">
      <c r="A21" s="18" t="s">
        <v>242</v>
      </c>
      <c r="B21" s="7">
        <v>30743</v>
      </c>
      <c r="C21" s="8">
        <v>87127</v>
      </c>
      <c r="D21" s="8">
        <v>41275</v>
      </c>
      <c r="E21" s="8">
        <v>45852</v>
      </c>
      <c r="F21" s="9">
        <f>ROUND(C21/B21,2)</f>
        <v>2.83</v>
      </c>
      <c r="G21" s="10">
        <f>C21-C20</f>
        <v>5382</v>
      </c>
      <c r="H21" s="11">
        <f>ROUND(G21/C20*100,1)</f>
        <v>6.6</v>
      </c>
      <c r="I21" s="19">
        <f>ROUND(D21/E21*100,1)</f>
        <v>90</v>
      </c>
    </row>
    <row r="22" spans="1:9" ht="13.5">
      <c r="A22" s="18" t="s">
        <v>243</v>
      </c>
      <c r="B22" s="7">
        <v>32427</v>
      </c>
      <c r="C22" s="8">
        <v>87524</v>
      </c>
      <c r="D22" s="8">
        <v>41130</v>
      </c>
      <c r="E22" s="8">
        <v>46394</v>
      </c>
      <c r="F22" s="9">
        <f>ROUND(C22/B22,2)</f>
        <v>2.7</v>
      </c>
      <c r="G22" s="10">
        <f>C22-C21</f>
        <v>397</v>
      </c>
      <c r="H22" s="11">
        <f>ROUND(G22/C21*100,1)</f>
        <v>0.5</v>
      </c>
      <c r="I22" s="19">
        <f>ROUND(D22/E22*100,1)</f>
        <v>88.7</v>
      </c>
    </row>
    <row r="23" spans="1:9" ht="7.5" customHeight="1">
      <c r="A23" s="18"/>
      <c r="B23" s="7"/>
      <c r="C23" s="8"/>
      <c r="D23" s="8"/>
      <c r="E23" s="8"/>
      <c r="F23" s="9"/>
      <c r="G23" s="10"/>
      <c r="H23" s="11"/>
      <c r="I23" s="19"/>
    </row>
    <row r="24" spans="1:9" ht="13.5">
      <c r="A24" s="18" t="s">
        <v>244</v>
      </c>
      <c r="B24" s="7">
        <v>29070</v>
      </c>
      <c r="C24" s="8">
        <v>75032</v>
      </c>
      <c r="D24" s="8">
        <v>34928</v>
      </c>
      <c r="E24" s="8">
        <v>40104</v>
      </c>
      <c r="F24" s="9">
        <f>ROUND(C24/B24,2)</f>
        <v>2.58</v>
      </c>
      <c r="G24" s="10">
        <f>C24-C22</f>
        <v>-12492</v>
      </c>
      <c r="H24" s="11">
        <f>ROUND(G24/C22*100,1)</f>
        <v>-14.3</v>
      </c>
      <c r="I24" s="19">
        <f>ROUND(D24/E24*100,1)</f>
        <v>87.1</v>
      </c>
    </row>
    <row r="25" spans="1:9" ht="13.5">
      <c r="A25" s="18" t="s">
        <v>245</v>
      </c>
      <c r="B25" s="7">
        <v>34209</v>
      </c>
      <c r="C25" s="8">
        <f>SUM(D25:E25)</f>
        <v>83834</v>
      </c>
      <c r="D25" s="8">
        <v>38705</v>
      </c>
      <c r="E25" s="8">
        <v>45129</v>
      </c>
      <c r="F25" s="9">
        <f>ROUND(C25/B25,2)</f>
        <v>2.45</v>
      </c>
      <c r="G25" s="10">
        <f>C25-C24</f>
        <v>8802</v>
      </c>
      <c r="H25" s="11">
        <f>ROUND(G25/C24*100,1)</f>
        <v>11.7</v>
      </c>
      <c r="I25" s="19">
        <f>ROUND(D25/E25*100,1)</f>
        <v>85.8</v>
      </c>
    </row>
    <row r="26" spans="1:9" ht="13.5">
      <c r="A26" s="18" t="s">
        <v>247</v>
      </c>
      <c r="B26" s="7">
        <v>37970</v>
      </c>
      <c r="C26" s="8">
        <f>SUM(D26:E26)</f>
        <v>90590</v>
      </c>
      <c r="D26" s="8">
        <v>41391</v>
      </c>
      <c r="E26" s="8">
        <v>49199</v>
      </c>
      <c r="F26" s="9">
        <f>ROUND(C26/B26,2)</f>
        <v>2.39</v>
      </c>
      <c r="G26" s="10">
        <f>C26-C25</f>
        <v>6756</v>
      </c>
      <c r="H26" s="11">
        <f>ROUND(G26/C25*100,1)</f>
        <v>8.1</v>
      </c>
      <c r="I26" s="19">
        <f>ROUND(D26/E26*100,1)</f>
        <v>84.1</v>
      </c>
    </row>
    <row r="27" spans="1:9" ht="13.5">
      <c r="A27" s="20" t="s">
        <v>234</v>
      </c>
      <c r="B27" s="12">
        <v>39753</v>
      </c>
      <c r="C27" s="13">
        <v>93238</v>
      </c>
      <c r="D27" s="13">
        <v>42385</v>
      </c>
      <c r="E27" s="13">
        <v>50853</v>
      </c>
      <c r="F27" s="14">
        <f>ROUND(C27/B27,2)</f>
        <v>2.35</v>
      </c>
      <c r="G27" s="15">
        <f>C27-C26</f>
        <v>2648</v>
      </c>
      <c r="H27" s="16">
        <f>ROUND(G27/C26*100,1)</f>
        <v>2.9</v>
      </c>
      <c r="I27" s="21">
        <f>ROUND(D27/E27*100,1)</f>
        <v>83.3</v>
      </c>
    </row>
    <row r="28" ht="13.5">
      <c r="I28" s="17" t="s">
        <v>246</v>
      </c>
    </row>
  </sheetData>
  <mergeCells count="7">
    <mergeCell ref="G4:G5"/>
    <mergeCell ref="H4:H5"/>
    <mergeCell ref="I4:I5"/>
    <mergeCell ref="A4:A5"/>
    <mergeCell ref="B4:B5"/>
    <mergeCell ref="C4:E4"/>
    <mergeCell ref="F4:F5"/>
  </mergeCells>
  <hyperlinks>
    <hyperlink ref="A1" location="目次!A4" display="目次へ"/>
  </hyperlinks>
  <printOptions/>
  <pageMargins left="0.7874015748031497" right="0.5905511811023623" top="0.984251968503937" bottom="0.5905511811023623" header="0.5118110236220472" footer="0.31496062992125984"/>
  <pageSetup firstPageNumber="1"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T56"/>
  <sheetViews>
    <sheetView workbookViewId="0" topLeftCell="A1">
      <selection activeCell="A1" sqref="A1"/>
    </sheetView>
  </sheetViews>
  <sheetFormatPr defaultColWidth="9.00390625" defaultRowHeight="13.5"/>
  <cols>
    <col min="1" max="1" width="9.75390625" style="331" customWidth="1"/>
    <col min="2" max="2" width="7.50390625" style="312" customWidth="1"/>
    <col min="3" max="8" width="6.625" style="312" customWidth="1"/>
    <col min="9" max="9" width="5.125" style="312" customWidth="1"/>
    <col min="10" max="14" width="6.625" style="312" customWidth="1"/>
    <col min="15" max="17" width="8.00390625" style="312" customWidth="1"/>
    <col min="18" max="18" width="8.00390625" style="313" customWidth="1"/>
    <col min="19" max="19" width="8.00390625" style="312" customWidth="1"/>
    <col min="20" max="20" width="8.00390625" style="313" customWidth="1"/>
    <col min="21" max="16384" width="8.00390625" style="312" customWidth="1"/>
  </cols>
  <sheetData>
    <row r="1" ht="15" customHeight="1">
      <c r="A1" s="983" t="s">
        <v>605</v>
      </c>
    </row>
    <row r="2" ht="13.5">
      <c r="A2" s="900" t="s">
        <v>794</v>
      </c>
    </row>
    <row r="3" ht="6" customHeight="1">
      <c r="A3" s="314"/>
    </row>
    <row r="4" spans="1:14" ht="13.5" customHeight="1">
      <c r="A4" s="315"/>
      <c r="B4" s="316"/>
      <c r="C4" s="316"/>
      <c r="D4" s="316"/>
      <c r="E4" s="316"/>
      <c r="F4" s="316"/>
      <c r="G4" s="316"/>
      <c r="H4" s="316"/>
      <c r="I4" s="316"/>
      <c r="J4" s="316"/>
      <c r="K4" s="316"/>
      <c r="L4" s="316"/>
      <c r="M4" s="316"/>
      <c r="N4" s="317"/>
    </row>
    <row r="5" spans="1:20" s="319" customFormat="1" ht="57.75" customHeight="1">
      <c r="A5" s="318" t="s">
        <v>662</v>
      </c>
      <c r="B5" s="332" t="s">
        <v>701</v>
      </c>
      <c r="C5" s="332" t="s">
        <v>702</v>
      </c>
      <c r="D5" s="332" t="s">
        <v>151</v>
      </c>
      <c r="E5" s="332" t="s">
        <v>703</v>
      </c>
      <c r="F5" s="332" t="s">
        <v>704</v>
      </c>
      <c r="G5" s="332" t="s">
        <v>705</v>
      </c>
      <c r="H5" s="332" t="s">
        <v>706</v>
      </c>
      <c r="I5" s="332" t="s">
        <v>707</v>
      </c>
      <c r="J5" s="332" t="s">
        <v>150</v>
      </c>
      <c r="K5" s="332" t="s">
        <v>708</v>
      </c>
      <c r="L5" s="332" t="s">
        <v>709</v>
      </c>
      <c r="M5" s="332" t="s">
        <v>710</v>
      </c>
      <c r="N5" s="333" t="s">
        <v>711</v>
      </c>
      <c r="R5" s="320"/>
      <c r="T5" s="320"/>
    </row>
    <row r="6" spans="1:20" s="322" customFormat="1" ht="21" customHeight="1">
      <c r="A6" s="321" t="s">
        <v>663</v>
      </c>
      <c r="B6" s="724">
        <v>40469</v>
      </c>
      <c r="C6" s="725">
        <v>2844</v>
      </c>
      <c r="D6" s="725">
        <v>8740</v>
      </c>
      <c r="E6" s="725">
        <v>9560</v>
      </c>
      <c r="F6" s="725">
        <v>7500</v>
      </c>
      <c r="G6" s="725">
        <v>3887</v>
      </c>
      <c r="H6" s="725">
        <v>394</v>
      </c>
      <c r="I6" s="725">
        <v>87</v>
      </c>
      <c r="J6" s="725">
        <v>2400</v>
      </c>
      <c r="K6" s="725">
        <v>758</v>
      </c>
      <c r="L6" s="725">
        <v>676</v>
      </c>
      <c r="M6" s="725">
        <v>1603</v>
      </c>
      <c r="N6" s="726">
        <v>2020</v>
      </c>
      <c r="R6" s="323"/>
      <c r="T6" s="323"/>
    </row>
    <row r="7" spans="1:20" s="322" customFormat="1" ht="13.5" customHeight="1">
      <c r="A7" s="321" t="s">
        <v>664</v>
      </c>
      <c r="B7" s="727">
        <v>338</v>
      </c>
      <c r="C7" s="249" t="s">
        <v>319</v>
      </c>
      <c r="D7" s="249">
        <v>13</v>
      </c>
      <c r="E7" s="728">
        <v>8</v>
      </c>
      <c r="F7" s="728">
        <v>98</v>
      </c>
      <c r="G7" s="728">
        <v>100</v>
      </c>
      <c r="H7" s="728">
        <v>51</v>
      </c>
      <c r="I7" s="249" t="s">
        <v>319</v>
      </c>
      <c r="J7" s="728">
        <v>21</v>
      </c>
      <c r="K7" s="249" t="s">
        <v>319</v>
      </c>
      <c r="L7" s="728">
        <v>5</v>
      </c>
      <c r="M7" s="728">
        <v>15</v>
      </c>
      <c r="N7" s="729">
        <v>27</v>
      </c>
      <c r="P7" s="334"/>
      <c r="R7" s="323"/>
      <c r="T7" s="323"/>
    </row>
    <row r="8" spans="1:20" s="322" customFormat="1" ht="13.5" customHeight="1">
      <c r="A8" s="321" t="s">
        <v>665</v>
      </c>
      <c r="B8" s="727">
        <v>1854</v>
      </c>
      <c r="C8" s="728">
        <v>4</v>
      </c>
      <c r="D8" s="728">
        <v>278</v>
      </c>
      <c r="E8" s="728">
        <v>339</v>
      </c>
      <c r="F8" s="728">
        <v>507</v>
      </c>
      <c r="G8" s="728">
        <v>357</v>
      </c>
      <c r="H8" s="728">
        <v>18</v>
      </c>
      <c r="I8" s="728">
        <v>3</v>
      </c>
      <c r="J8" s="728">
        <v>102</v>
      </c>
      <c r="K8" s="728">
        <v>8</v>
      </c>
      <c r="L8" s="728">
        <v>17</v>
      </c>
      <c r="M8" s="728">
        <v>90</v>
      </c>
      <c r="N8" s="729">
        <v>131</v>
      </c>
      <c r="R8" s="323"/>
      <c r="T8" s="323"/>
    </row>
    <row r="9" spans="1:20" s="322" customFormat="1" ht="13.5" customHeight="1">
      <c r="A9" s="321" t="s">
        <v>666</v>
      </c>
      <c r="B9" s="727">
        <v>3153</v>
      </c>
      <c r="C9" s="728">
        <v>22</v>
      </c>
      <c r="D9" s="728">
        <v>636</v>
      </c>
      <c r="E9" s="728">
        <v>859</v>
      </c>
      <c r="F9" s="728">
        <v>698</v>
      </c>
      <c r="G9" s="728">
        <v>320</v>
      </c>
      <c r="H9" s="728">
        <v>39</v>
      </c>
      <c r="I9" s="728">
        <v>5</v>
      </c>
      <c r="J9" s="728">
        <v>220</v>
      </c>
      <c r="K9" s="728">
        <v>38</v>
      </c>
      <c r="L9" s="728">
        <v>40</v>
      </c>
      <c r="M9" s="728">
        <v>89</v>
      </c>
      <c r="N9" s="729">
        <v>187</v>
      </c>
      <c r="R9" s="323"/>
      <c r="T9" s="323"/>
    </row>
    <row r="10" spans="1:20" s="322" customFormat="1" ht="13.5" customHeight="1">
      <c r="A10" s="321" t="s">
        <v>667</v>
      </c>
      <c r="B10" s="727">
        <v>3764</v>
      </c>
      <c r="C10" s="728">
        <v>58</v>
      </c>
      <c r="D10" s="728">
        <v>888</v>
      </c>
      <c r="E10" s="728">
        <v>1014</v>
      </c>
      <c r="F10" s="728">
        <v>759</v>
      </c>
      <c r="G10" s="728">
        <v>266</v>
      </c>
      <c r="H10" s="728">
        <v>41</v>
      </c>
      <c r="I10" s="728">
        <v>5</v>
      </c>
      <c r="J10" s="728">
        <v>262</v>
      </c>
      <c r="K10" s="728">
        <v>58</v>
      </c>
      <c r="L10" s="728">
        <v>57</v>
      </c>
      <c r="M10" s="728">
        <v>124</v>
      </c>
      <c r="N10" s="729">
        <v>232</v>
      </c>
      <c r="R10" s="323"/>
      <c r="T10" s="323"/>
    </row>
    <row r="11" spans="1:20" s="322" customFormat="1" ht="13.5" customHeight="1">
      <c r="A11" s="321" t="s">
        <v>668</v>
      </c>
      <c r="B11" s="727">
        <v>5112</v>
      </c>
      <c r="C11" s="728">
        <v>138</v>
      </c>
      <c r="D11" s="728">
        <v>1212</v>
      </c>
      <c r="E11" s="728">
        <v>1317</v>
      </c>
      <c r="F11" s="728">
        <v>1063</v>
      </c>
      <c r="G11" s="728">
        <v>364</v>
      </c>
      <c r="H11" s="728">
        <v>35</v>
      </c>
      <c r="I11" s="728">
        <v>6</v>
      </c>
      <c r="J11" s="728">
        <v>341</v>
      </c>
      <c r="K11" s="728">
        <v>87</v>
      </c>
      <c r="L11" s="728">
        <v>119</v>
      </c>
      <c r="M11" s="728">
        <v>146</v>
      </c>
      <c r="N11" s="729">
        <v>284</v>
      </c>
      <c r="R11" s="323"/>
      <c r="T11" s="323"/>
    </row>
    <row r="12" spans="1:20" s="322" customFormat="1" ht="13.5" customHeight="1">
      <c r="A12" s="321" t="s">
        <v>669</v>
      </c>
      <c r="B12" s="727">
        <v>5173</v>
      </c>
      <c r="C12" s="728">
        <v>227</v>
      </c>
      <c r="D12" s="728">
        <v>1152</v>
      </c>
      <c r="E12" s="728">
        <v>1359</v>
      </c>
      <c r="F12" s="728">
        <v>1072</v>
      </c>
      <c r="G12" s="728">
        <v>380</v>
      </c>
      <c r="H12" s="728">
        <v>25</v>
      </c>
      <c r="I12" s="728">
        <v>8</v>
      </c>
      <c r="J12" s="728">
        <v>327</v>
      </c>
      <c r="K12" s="728">
        <v>89</v>
      </c>
      <c r="L12" s="728">
        <v>89</v>
      </c>
      <c r="M12" s="728">
        <v>153</v>
      </c>
      <c r="N12" s="729">
        <v>292</v>
      </c>
      <c r="R12" s="323"/>
      <c r="T12" s="323"/>
    </row>
    <row r="13" spans="1:20" s="322" customFormat="1" ht="13.5" customHeight="1">
      <c r="A13" s="321" t="s">
        <v>670</v>
      </c>
      <c r="B13" s="727">
        <v>4656</v>
      </c>
      <c r="C13" s="728">
        <v>280</v>
      </c>
      <c r="D13" s="728">
        <v>1123</v>
      </c>
      <c r="E13" s="728">
        <v>1305</v>
      </c>
      <c r="F13" s="728">
        <v>845</v>
      </c>
      <c r="G13" s="728">
        <v>334</v>
      </c>
      <c r="H13" s="728">
        <v>24</v>
      </c>
      <c r="I13" s="728">
        <v>7</v>
      </c>
      <c r="J13" s="728">
        <v>241</v>
      </c>
      <c r="K13" s="728">
        <v>67</v>
      </c>
      <c r="L13" s="728">
        <v>70</v>
      </c>
      <c r="M13" s="728">
        <v>133</v>
      </c>
      <c r="N13" s="729">
        <v>227</v>
      </c>
      <c r="R13" s="323"/>
      <c r="T13" s="323"/>
    </row>
    <row r="14" spans="1:20" s="322" customFormat="1" ht="13.5" customHeight="1">
      <c r="A14" s="321" t="s">
        <v>671</v>
      </c>
      <c r="B14" s="727">
        <v>4063</v>
      </c>
      <c r="C14" s="728">
        <v>348</v>
      </c>
      <c r="D14" s="728">
        <v>1005</v>
      </c>
      <c r="E14" s="728">
        <v>1027</v>
      </c>
      <c r="F14" s="728">
        <v>682</v>
      </c>
      <c r="G14" s="728">
        <v>345</v>
      </c>
      <c r="H14" s="728">
        <v>26</v>
      </c>
      <c r="I14" s="728">
        <v>8</v>
      </c>
      <c r="J14" s="728">
        <v>225</v>
      </c>
      <c r="K14" s="728">
        <v>79</v>
      </c>
      <c r="L14" s="728">
        <v>50</v>
      </c>
      <c r="M14" s="728">
        <v>122</v>
      </c>
      <c r="N14" s="729">
        <v>146</v>
      </c>
      <c r="R14" s="323"/>
      <c r="T14" s="323"/>
    </row>
    <row r="15" spans="1:20" s="322" customFormat="1" ht="13.5" customHeight="1">
      <c r="A15" s="321" t="s">
        <v>672</v>
      </c>
      <c r="B15" s="727">
        <v>3925</v>
      </c>
      <c r="C15" s="728">
        <v>379</v>
      </c>
      <c r="D15" s="728">
        <v>843</v>
      </c>
      <c r="E15" s="728">
        <v>911</v>
      </c>
      <c r="F15" s="728">
        <v>607</v>
      </c>
      <c r="G15" s="728">
        <v>393</v>
      </c>
      <c r="H15" s="728">
        <v>37</v>
      </c>
      <c r="I15" s="728">
        <v>7</v>
      </c>
      <c r="J15" s="728">
        <v>261</v>
      </c>
      <c r="K15" s="728">
        <v>102</v>
      </c>
      <c r="L15" s="728">
        <v>69</v>
      </c>
      <c r="M15" s="728">
        <v>172</v>
      </c>
      <c r="N15" s="729">
        <v>144</v>
      </c>
      <c r="R15" s="323"/>
      <c r="T15" s="323"/>
    </row>
    <row r="16" spans="1:20" s="322" customFormat="1" ht="13.5" customHeight="1">
      <c r="A16" s="321" t="s">
        <v>673</v>
      </c>
      <c r="B16" s="727">
        <v>4060</v>
      </c>
      <c r="C16" s="728">
        <v>538</v>
      </c>
      <c r="D16" s="728">
        <v>781</v>
      </c>
      <c r="E16" s="728">
        <v>817</v>
      </c>
      <c r="F16" s="728">
        <v>551</v>
      </c>
      <c r="G16" s="728">
        <v>488</v>
      </c>
      <c r="H16" s="728">
        <v>47</v>
      </c>
      <c r="I16" s="728">
        <v>13</v>
      </c>
      <c r="J16" s="728">
        <v>220</v>
      </c>
      <c r="K16" s="728">
        <v>138</v>
      </c>
      <c r="L16" s="728">
        <v>84</v>
      </c>
      <c r="M16" s="728">
        <v>239</v>
      </c>
      <c r="N16" s="729">
        <v>144</v>
      </c>
      <c r="R16" s="323"/>
      <c r="T16" s="323"/>
    </row>
    <row r="17" spans="1:20" s="322" customFormat="1" ht="13.5" customHeight="1">
      <c r="A17" s="321" t="s">
        <v>674</v>
      </c>
      <c r="B17" s="727">
        <v>2182</v>
      </c>
      <c r="C17" s="728">
        <v>326</v>
      </c>
      <c r="D17" s="728">
        <v>386</v>
      </c>
      <c r="E17" s="728">
        <v>329</v>
      </c>
      <c r="F17" s="728">
        <v>280</v>
      </c>
      <c r="G17" s="728">
        <v>326</v>
      </c>
      <c r="H17" s="728">
        <v>34</v>
      </c>
      <c r="I17" s="728">
        <v>7</v>
      </c>
      <c r="J17" s="728">
        <v>108</v>
      </c>
      <c r="K17" s="728">
        <v>67</v>
      </c>
      <c r="L17" s="728">
        <v>44</v>
      </c>
      <c r="M17" s="728">
        <v>182</v>
      </c>
      <c r="N17" s="729">
        <v>93</v>
      </c>
      <c r="R17" s="323"/>
      <c r="T17" s="323"/>
    </row>
    <row r="18" spans="1:20" s="322" customFormat="1" ht="13.5" customHeight="1">
      <c r="A18" s="321" t="s">
        <v>675</v>
      </c>
      <c r="B18" s="727">
        <v>1122</v>
      </c>
      <c r="C18" s="728">
        <v>229</v>
      </c>
      <c r="D18" s="728">
        <v>206</v>
      </c>
      <c r="E18" s="728">
        <v>151</v>
      </c>
      <c r="F18" s="728">
        <v>161</v>
      </c>
      <c r="G18" s="728">
        <v>132</v>
      </c>
      <c r="H18" s="728">
        <v>14</v>
      </c>
      <c r="I18" s="728">
        <v>5</v>
      </c>
      <c r="J18" s="728">
        <v>41</v>
      </c>
      <c r="K18" s="728">
        <v>22</v>
      </c>
      <c r="L18" s="728">
        <v>20</v>
      </c>
      <c r="M18" s="728">
        <v>95</v>
      </c>
      <c r="N18" s="729">
        <v>46</v>
      </c>
      <c r="R18" s="323"/>
      <c r="T18" s="323"/>
    </row>
    <row r="19" spans="1:20" s="322" customFormat="1" ht="13.5" customHeight="1">
      <c r="A19" s="321" t="s">
        <v>676</v>
      </c>
      <c r="B19" s="727">
        <v>631</v>
      </c>
      <c r="C19" s="728">
        <v>156</v>
      </c>
      <c r="D19" s="728">
        <v>127</v>
      </c>
      <c r="E19" s="728">
        <v>79</v>
      </c>
      <c r="F19" s="728">
        <v>100</v>
      </c>
      <c r="G19" s="728">
        <v>59</v>
      </c>
      <c r="H19" s="728">
        <v>3</v>
      </c>
      <c r="I19" s="728">
        <v>7</v>
      </c>
      <c r="J19" s="728">
        <v>20</v>
      </c>
      <c r="K19" s="728">
        <v>2</v>
      </c>
      <c r="L19" s="728">
        <v>7</v>
      </c>
      <c r="M19" s="728">
        <v>34</v>
      </c>
      <c r="N19" s="729">
        <v>37</v>
      </c>
      <c r="R19" s="323"/>
      <c r="T19" s="323"/>
    </row>
    <row r="20" spans="1:20" s="322" customFormat="1" ht="13.5" customHeight="1">
      <c r="A20" s="321" t="s">
        <v>677</v>
      </c>
      <c r="B20" s="727">
        <v>299</v>
      </c>
      <c r="C20" s="728">
        <v>93</v>
      </c>
      <c r="D20" s="728">
        <v>61</v>
      </c>
      <c r="E20" s="728">
        <v>32</v>
      </c>
      <c r="F20" s="728">
        <v>51</v>
      </c>
      <c r="G20" s="728">
        <v>16</v>
      </c>
      <c r="H20" s="249" t="s">
        <v>319</v>
      </c>
      <c r="I20" s="249">
        <v>6</v>
      </c>
      <c r="J20" s="249">
        <v>7</v>
      </c>
      <c r="K20" s="249">
        <v>1</v>
      </c>
      <c r="L20" s="249">
        <v>5</v>
      </c>
      <c r="M20" s="728">
        <v>7</v>
      </c>
      <c r="N20" s="729">
        <v>20</v>
      </c>
      <c r="R20" s="323"/>
      <c r="T20" s="323"/>
    </row>
    <row r="21" spans="1:20" s="322" customFormat="1" ht="13.5" customHeight="1">
      <c r="A21" s="321" t="s">
        <v>678</v>
      </c>
      <c r="B21" s="727">
        <v>137</v>
      </c>
      <c r="C21" s="728">
        <v>46</v>
      </c>
      <c r="D21" s="728">
        <v>29</v>
      </c>
      <c r="E21" s="728">
        <v>13</v>
      </c>
      <c r="F21" s="728">
        <v>26</v>
      </c>
      <c r="G21" s="728">
        <v>7</v>
      </c>
      <c r="H21" s="249" t="s">
        <v>319</v>
      </c>
      <c r="I21" s="728" t="s">
        <v>149</v>
      </c>
      <c r="J21" s="249">
        <v>4</v>
      </c>
      <c r="K21" s="249" t="s">
        <v>319</v>
      </c>
      <c r="L21" s="249" t="s">
        <v>319</v>
      </c>
      <c r="M21" s="728">
        <v>2</v>
      </c>
      <c r="N21" s="729">
        <v>10</v>
      </c>
      <c r="R21" s="323"/>
      <c r="T21" s="323"/>
    </row>
    <row r="22" spans="1:20" s="322" customFormat="1" ht="6" customHeight="1">
      <c r="A22" s="324"/>
      <c r="B22" s="727"/>
      <c r="C22" s="728"/>
      <c r="D22" s="728"/>
      <c r="E22" s="728"/>
      <c r="F22" s="728"/>
      <c r="G22" s="728"/>
      <c r="H22" s="728"/>
      <c r="I22" s="728"/>
      <c r="J22" s="728"/>
      <c r="K22" s="728"/>
      <c r="L22" s="728"/>
      <c r="M22" s="728"/>
      <c r="N22" s="729"/>
      <c r="R22" s="323"/>
      <c r="T22" s="323"/>
    </row>
    <row r="23" spans="1:20" s="322" customFormat="1" ht="21" customHeight="1">
      <c r="A23" s="325" t="s">
        <v>679</v>
      </c>
      <c r="B23" s="731">
        <v>23165</v>
      </c>
      <c r="C23" s="732">
        <v>2316</v>
      </c>
      <c r="D23" s="732">
        <v>5100</v>
      </c>
      <c r="E23" s="732">
        <v>3830</v>
      </c>
      <c r="F23" s="732">
        <v>4963</v>
      </c>
      <c r="G23" s="732">
        <v>1454</v>
      </c>
      <c r="H23" s="732">
        <v>367</v>
      </c>
      <c r="I23" s="732">
        <v>75</v>
      </c>
      <c r="J23" s="732">
        <v>1656</v>
      </c>
      <c r="K23" s="732">
        <v>738</v>
      </c>
      <c r="L23" s="732">
        <v>662</v>
      </c>
      <c r="M23" s="732">
        <v>939</v>
      </c>
      <c r="N23" s="733">
        <v>1065</v>
      </c>
      <c r="R23" s="323"/>
      <c r="T23" s="323"/>
    </row>
    <row r="24" spans="1:20" s="322" customFormat="1" ht="13.5" customHeight="1">
      <c r="A24" s="321" t="s">
        <v>680</v>
      </c>
      <c r="B24" s="727">
        <v>173</v>
      </c>
      <c r="C24" s="249" t="s">
        <v>319</v>
      </c>
      <c r="D24" s="249">
        <v>8</v>
      </c>
      <c r="E24" s="728">
        <v>3</v>
      </c>
      <c r="F24" s="728">
        <v>35</v>
      </c>
      <c r="G24" s="728">
        <v>38</v>
      </c>
      <c r="H24" s="728">
        <v>45</v>
      </c>
      <c r="I24" s="249" t="s">
        <v>319</v>
      </c>
      <c r="J24" s="728">
        <v>13</v>
      </c>
      <c r="K24" s="249" t="s">
        <v>319</v>
      </c>
      <c r="L24" s="728">
        <v>5</v>
      </c>
      <c r="M24" s="728">
        <v>13</v>
      </c>
      <c r="N24" s="729">
        <v>13</v>
      </c>
      <c r="P24" s="334"/>
      <c r="R24" s="323"/>
      <c r="T24" s="323"/>
    </row>
    <row r="25" spans="1:20" s="322" customFormat="1" ht="13.5" customHeight="1">
      <c r="A25" s="321" t="s">
        <v>681</v>
      </c>
      <c r="B25" s="727">
        <v>798</v>
      </c>
      <c r="C25" s="728">
        <v>3</v>
      </c>
      <c r="D25" s="728">
        <v>104</v>
      </c>
      <c r="E25" s="728">
        <v>87</v>
      </c>
      <c r="F25" s="728">
        <v>217</v>
      </c>
      <c r="G25" s="728">
        <v>152</v>
      </c>
      <c r="H25" s="728">
        <v>15</v>
      </c>
      <c r="I25" s="728">
        <v>3</v>
      </c>
      <c r="J25" s="728">
        <v>66</v>
      </c>
      <c r="K25" s="728">
        <v>6</v>
      </c>
      <c r="L25" s="728">
        <v>16</v>
      </c>
      <c r="M25" s="728">
        <v>70</v>
      </c>
      <c r="N25" s="729">
        <v>59</v>
      </c>
      <c r="R25" s="323"/>
      <c r="T25" s="323"/>
    </row>
    <row r="26" spans="1:20" s="322" customFormat="1" ht="13.5" customHeight="1">
      <c r="A26" s="321" t="s">
        <v>688</v>
      </c>
      <c r="B26" s="727">
        <v>1463</v>
      </c>
      <c r="C26" s="728">
        <v>17</v>
      </c>
      <c r="D26" s="728">
        <v>281</v>
      </c>
      <c r="E26" s="728">
        <v>204</v>
      </c>
      <c r="F26" s="728">
        <v>399</v>
      </c>
      <c r="G26" s="728">
        <v>135</v>
      </c>
      <c r="H26" s="728">
        <v>38</v>
      </c>
      <c r="I26" s="728">
        <v>5</v>
      </c>
      <c r="J26" s="728">
        <v>147</v>
      </c>
      <c r="K26" s="728">
        <v>37</v>
      </c>
      <c r="L26" s="728">
        <v>39</v>
      </c>
      <c r="M26" s="728">
        <v>72</v>
      </c>
      <c r="N26" s="729">
        <v>89</v>
      </c>
      <c r="R26" s="323"/>
      <c r="T26" s="323"/>
    </row>
    <row r="27" spans="1:20" s="322" customFormat="1" ht="13.5" customHeight="1">
      <c r="A27" s="321" t="s">
        <v>689</v>
      </c>
      <c r="B27" s="727">
        <v>2064</v>
      </c>
      <c r="C27" s="728">
        <v>43</v>
      </c>
      <c r="D27" s="728">
        <v>489</v>
      </c>
      <c r="E27" s="728">
        <v>317</v>
      </c>
      <c r="F27" s="728">
        <v>520</v>
      </c>
      <c r="G27" s="728">
        <v>112</v>
      </c>
      <c r="H27" s="728">
        <v>38</v>
      </c>
      <c r="I27" s="728">
        <v>4</v>
      </c>
      <c r="J27" s="728">
        <v>194</v>
      </c>
      <c r="K27" s="728">
        <v>57</v>
      </c>
      <c r="L27" s="728">
        <v>55</v>
      </c>
      <c r="M27" s="728">
        <v>100</v>
      </c>
      <c r="N27" s="729">
        <v>135</v>
      </c>
      <c r="R27" s="323"/>
      <c r="T27" s="323"/>
    </row>
    <row r="28" spans="1:20" s="322" customFormat="1" ht="13.5" customHeight="1">
      <c r="A28" s="321" t="s">
        <v>690</v>
      </c>
      <c r="B28" s="727">
        <v>2977</v>
      </c>
      <c r="C28" s="728">
        <v>118</v>
      </c>
      <c r="D28" s="728">
        <v>692</v>
      </c>
      <c r="E28" s="728">
        <v>497</v>
      </c>
      <c r="F28" s="728">
        <v>777</v>
      </c>
      <c r="G28" s="728">
        <v>148</v>
      </c>
      <c r="H28" s="728">
        <v>31</v>
      </c>
      <c r="I28" s="728">
        <v>5</v>
      </c>
      <c r="J28" s="728">
        <v>251</v>
      </c>
      <c r="K28" s="728">
        <v>84</v>
      </c>
      <c r="L28" s="728">
        <v>119</v>
      </c>
      <c r="M28" s="728">
        <v>96</v>
      </c>
      <c r="N28" s="729">
        <v>159</v>
      </c>
      <c r="R28" s="323"/>
      <c r="T28" s="323"/>
    </row>
    <row r="29" spans="1:20" s="322" customFormat="1" ht="13.5" customHeight="1">
      <c r="A29" s="321" t="s">
        <v>691</v>
      </c>
      <c r="B29" s="727">
        <v>3065</v>
      </c>
      <c r="C29" s="728">
        <v>174</v>
      </c>
      <c r="D29" s="728">
        <v>695</v>
      </c>
      <c r="E29" s="728">
        <v>543</v>
      </c>
      <c r="F29" s="728">
        <v>816</v>
      </c>
      <c r="G29" s="728">
        <v>142</v>
      </c>
      <c r="H29" s="728">
        <v>23</v>
      </c>
      <c r="I29" s="728">
        <v>5</v>
      </c>
      <c r="J29" s="728">
        <v>245</v>
      </c>
      <c r="K29" s="728">
        <v>87</v>
      </c>
      <c r="L29" s="728">
        <v>86</v>
      </c>
      <c r="M29" s="728">
        <v>86</v>
      </c>
      <c r="N29" s="729">
        <v>163</v>
      </c>
      <c r="R29" s="323"/>
      <c r="T29" s="323"/>
    </row>
    <row r="30" spans="1:20" s="322" customFormat="1" ht="13.5" customHeight="1">
      <c r="A30" s="321" t="s">
        <v>692</v>
      </c>
      <c r="B30" s="727">
        <v>2636</v>
      </c>
      <c r="C30" s="728">
        <v>214</v>
      </c>
      <c r="D30" s="728">
        <v>670</v>
      </c>
      <c r="E30" s="728">
        <v>527</v>
      </c>
      <c r="F30" s="728">
        <v>605</v>
      </c>
      <c r="G30" s="728">
        <v>96</v>
      </c>
      <c r="H30" s="728">
        <v>22</v>
      </c>
      <c r="I30" s="728">
        <v>5</v>
      </c>
      <c r="J30" s="728">
        <v>160</v>
      </c>
      <c r="K30" s="728">
        <v>66</v>
      </c>
      <c r="L30" s="728">
        <v>70</v>
      </c>
      <c r="M30" s="728">
        <v>69</v>
      </c>
      <c r="N30" s="729">
        <v>132</v>
      </c>
      <c r="R30" s="323"/>
      <c r="T30" s="323"/>
    </row>
    <row r="31" spans="1:20" s="322" customFormat="1" ht="13.5" customHeight="1">
      <c r="A31" s="321" t="s">
        <v>693</v>
      </c>
      <c r="B31" s="727">
        <v>2302</v>
      </c>
      <c r="C31" s="728">
        <v>282</v>
      </c>
      <c r="D31" s="728">
        <v>551</v>
      </c>
      <c r="E31" s="728">
        <v>483</v>
      </c>
      <c r="F31" s="728">
        <v>454</v>
      </c>
      <c r="G31" s="728">
        <v>90</v>
      </c>
      <c r="H31" s="728">
        <v>25</v>
      </c>
      <c r="I31" s="728">
        <v>6</v>
      </c>
      <c r="J31" s="728">
        <v>154</v>
      </c>
      <c r="K31" s="728">
        <v>76</v>
      </c>
      <c r="L31" s="728">
        <v>48</v>
      </c>
      <c r="M31" s="728">
        <v>55</v>
      </c>
      <c r="N31" s="729">
        <v>78</v>
      </c>
      <c r="R31" s="323"/>
      <c r="T31" s="323"/>
    </row>
    <row r="32" spans="1:20" s="322" customFormat="1" ht="13.5" customHeight="1">
      <c r="A32" s="321" t="s">
        <v>694</v>
      </c>
      <c r="B32" s="727">
        <v>2320</v>
      </c>
      <c r="C32" s="728">
        <v>323</v>
      </c>
      <c r="D32" s="728">
        <v>511</v>
      </c>
      <c r="E32" s="728">
        <v>454</v>
      </c>
      <c r="F32" s="728">
        <v>403</v>
      </c>
      <c r="G32" s="728">
        <v>117</v>
      </c>
      <c r="H32" s="728">
        <v>33</v>
      </c>
      <c r="I32" s="728">
        <v>6</v>
      </c>
      <c r="J32" s="728">
        <v>159</v>
      </c>
      <c r="K32" s="728">
        <v>99</v>
      </c>
      <c r="L32" s="728">
        <v>69</v>
      </c>
      <c r="M32" s="728">
        <v>74</v>
      </c>
      <c r="N32" s="729">
        <v>72</v>
      </c>
      <c r="R32" s="323"/>
      <c r="T32" s="323"/>
    </row>
    <row r="33" spans="1:20" s="322" customFormat="1" ht="13.5" customHeight="1">
      <c r="A33" s="321" t="s">
        <v>695</v>
      </c>
      <c r="B33" s="727">
        <v>2545</v>
      </c>
      <c r="C33" s="728">
        <v>460</v>
      </c>
      <c r="D33" s="728">
        <v>503</v>
      </c>
      <c r="E33" s="728">
        <v>442</v>
      </c>
      <c r="F33" s="728">
        <v>353</v>
      </c>
      <c r="G33" s="728">
        <v>181</v>
      </c>
      <c r="H33" s="728">
        <v>47</v>
      </c>
      <c r="I33" s="728">
        <v>12</v>
      </c>
      <c r="J33" s="728">
        <v>149</v>
      </c>
      <c r="K33" s="728">
        <v>136</v>
      </c>
      <c r="L33" s="728">
        <v>81</v>
      </c>
      <c r="M33" s="728">
        <v>114</v>
      </c>
      <c r="N33" s="729">
        <v>67</v>
      </c>
      <c r="R33" s="323"/>
      <c r="T33" s="323"/>
    </row>
    <row r="34" spans="1:20" s="322" customFormat="1" ht="13.5" customHeight="1">
      <c r="A34" s="321" t="s">
        <v>696</v>
      </c>
      <c r="B34" s="727">
        <v>1376</v>
      </c>
      <c r="C34" s="728">
        <v>258</v>
      </c>
      <c r="D34" s="728">
        <v>272</v>
      </c>
      <c r="E34" s="728">
        <v>166</v>
      </c>
      <c r="F34" s="728">
        <v>170</v>
      </c>
      <c r="G34" s="728">
        <v>144</v>
      </c>
      <c r="H34" s="728">
        <v>33</v>
      </c>
      <c r="I34" s="728">
        <v>7</v>
      </c>
      <c r="J34" s="728">
        <v>64</v>
      </c>
      <c r="K34" s="728">
        <v>66</v>
      </c>
      <c r="L34" s="728">
        <v>43</v>
      </c>
      <c r="M34" s="728">
        <v>107</v>
      </c>
      <c r="N34" s="729">
        <v>46</v>
      </c>
      <c r="R34" s="323"/>
      <c r="T34" s="323"/>
    </row>
    <row r="35" spans="1:20" s="322" customFormat="1" ht="13.5" customHeight="1">
      <c r="A35" s="321" t="s">
        <v>697</v>
      </c>
      <c r="B35" s="727">
        <v>721</v>
      </c>
      <c r="C35" s="728">
        <v>187</v>
      </c>
      <c r="D35" s="728">
        <v>157</v>
      </c>
      <c r="E35" s="728">
        <v>61</v>
      </c>
      <c r="F35" s="728">
        <v>101</v>
      </c>
      <c r="G35" s="728">
        <v>53</v>
      </c>
      <c r="H35" s="728">
        <v>14</v>
      </c>
      <c r="I35" s="728">
        <v>5</v>
      </c>
      <c r="J35" s="728">
        <v>26</v>
      </c>
      <c r="K35" s="728">
        <v>21</v>
      </c>
      <c r="L35" s="728">
        <v>20</v>
      </c>
      <c r="M35" s="728">
        <v>57</v>
      </c>
      <c r="N35" s="729">
        <v>19</v>
      </c>
      <c r="R35" s="323"/>
      <c r="T35" s="323"/>
    </row>
    <row r="36" spans="1:20" s="322" customFormat="1" ht="13.5" customHeight="1">
      <c r="A36" s="321" t="s">
        <v>698</v>
      </c>
      <c r="B36" s="727">
        <v>437</v>
      </c>
      <c r="C36" s="728">
        <v>126</v>
      </c>
      <c r="D36" s="728">
        <v>97</v>
      </c>
      <c r="E36" s="728">
        <v>32</v>
      </c>
      <c r="F36" s="728">
        <v>69</v>
      </c>
      <c r="G36" s="728">
        <v>34</v>
      </c>
      <c r="H36" s="728">
        <v>3</v>
      </c>
      <c r="I36" s="728">
        <v>7</v>
      </c>
      <c r="J36" s="728">
        <v>18</v>
      </c>
      <c r="K36" s="728">
        <v>2</v>
      </c>
      <c r="L36" s="728">
        <v>6</v>
      </c>
      <c r="M36" s="728">
        <v>21</v>
      </c>
      <c r="N36" s="729">
        <v>22</v>
      </c>
      <c r="R36" s="323"/>
      <c r="T36" s="323"/>
    </row>
    <row r="37" spans="1:20" s="322" customFormat="1" ht="13.5" customHeight="1">
      <c r="A37" s="321" t="s">
        <v>699</v>
      </c>
      <c r="B37" s="727">
        <v>201</v>
      </c>
      <c r="C37" s="728">
        <v>76</v>
      </c>
      <c r="D37" s="728">
        <v>46</v>
      </c>
      <c r="E37" s="728">
        <v>10</v>
      </c>
      <c r="F37" s="728">
        <v>30</v>
      </c>
      <c r="G37" s="728">
        <v>9</v>
      </c>
      <c r="H37" s="249" t="s">
        <v>319</v>
      </c>
      <c r="I37" s="249">
        <v>5</v>
      </c>
      <c r="J37" s="249">
        <v>6</v>
      </c>
      <c r="K37" s="249">
        <v>1</v>
      </c>
      <c r="L37" s="249">
        <v>5</v>
      </c>
      <c r="M37" s="728">
        <v>4</v>
      </c>
      <c r="N37" s="729">
        <v>9</v>
      </c>
      <c r="R37" s="323"/>
      <c r="T37" s="323"/>
    </row>
    <row r="38" spans="1:20" s="322" customFormat="1" ht="13.5" customHeight="1">
      <c r="A38" s="321" t="s">
        <v>678</v>
      </c>
      <c r="B38" s="727">
        <v>87</v>
      </c>
      <c r="C38" s="728">
        <v>35</v>
      </c>
      <c r="D38" s="728">
        <v>24</v>
      </c>
      <c r="E38" s="728">
        <v>4</v>
      </c>
      <c r="F38" s="728">
        <v>14</v>
      </c>
      <c r="G38" s="728">
        <v>3</v>
      </c>
      <c r="H38" s="249" t="s">
        <v>319</v>
      </c>
      <c r="I38" s="728" t="s">
        <v>149</v>
      </c>
      <c r="J38" s="249">
        <v>4</v>
      </c>
      <c r="K38" s="249" t="s">
        <v>319</v>
      </c>
      <c r="L38" s="249" t="s">
        <v>319</v>
      </c>
      <c r="M38" s="728">
        <v>1</v>
      </c>
      <c r="N38" s="729">
        <v>2</v>
      </c>
      <c r="R38" s="323"/>
      <c r="T38" s="323"/>
    </row>
    <row r="39" spans="1:20" s="322" customFormat="1" ht="6" customHeight="1">
      <c r="A39" s="326"/>
      <c r="B39" s="734"/>
      <c r="C39" s="735"/>
      <c r="D39" s="735"/>
      <c r="E39" s="735"/>
      <c r="F39" s="735"/>
      <c r="G39" s="735"/>
      <c r="H39" s="735"/>
      <c r="I39" s="735"/>
      <c r="J39" s="735"/>
      <c r="K39" s="735"/>
      <c r="L39" s="735"/>
      <c r="M39" s="735"/>
      <c r="N39" s="736"/>
      <c r="R39" s="323"/>
      <c r="T39" s="323"/>
    </row>
    <row r="40" spans="1:20" s="322" customFormat="1" ht="21" customHeight="1">
      <c r="A40" s="321" t="s">
        <v>700</v>
      </c>
      <c r="B40" s="727">
        <v>17304</v>
      </c>
      <c r="C40" s="728">
        <v>528</v>
      </c>
      <c r="D40" s="728">
        <v>3640</v>
      </c>
      <c r="E40" s="728">
        <v>5730</v>
      </c>
      <c r="F40" s="728">
        <v>2537</v>
      </c>
      <c r="G40" s="728">
        <v>2433</v>
      </c>
      <c r="H40" s="728">
        <v>27</v>
      </c>
      <c r="I40" s="728">
        <v>12</v>
      </c>
      <c r="J40" s="728">
        <v>744</v>
      </c>
      <c r="K40" s="728">
        <v>20</v>
      </c>
      <c r="L40" s="728">
        <v>14</v>
      </c>
      <c r="M40" s="728">
        <v>664</v>
      </c>
      <c r="N40" s="729">
        <v>955</v>
      </c>
      <c r="R40" s="323"/>
      <c r="T40" s="323"/>
    </row>
    <row r="41" spans="1:20" s="322" customFormat="1" ht="13.5" customHeight="1">
      <c r="A41" s="321" t="s">
        <v>680</v>
      </c>
      <c r="B41" s="727">
        <v>165</v>
      </c>
      <c r="C41" s="249" t="s">
        <v>319</v>
      </c>
      <c r="D41" s="249">
        <v>5</v>
      </c>
      <c r="E41" s="728">
        <v>5</v>
      </c>
      <c r="F41" s="728">
        <v>63</v>
      </c>
      <c r="G41" s="728">
        <v>62</v>
      </c>
      <c r="H41" s="728">
        <v>6</v>
      </c>
      <c r="I41" s="249" t="s">
        <v>319</v>
      </c>
      <c r="J41" s="249">
        <v>8</v>
      </c>
      <c r="K41" s="249" t="s">
        <v>319</v>
      </c>
      <c r="L41" s="249" t="s">
        <v>319</v>
      </c>
      <c r="M41" s="728">
        <v>2</v>
      </c>
      <c r="N41" s="729">
        <v>14</v>
      </c>
      <c r="P41" s="334"/>
      <c r="R41" s="323"/>
      <c r="T41" s="323"/>
    </row>
    <row r="42" spans="1:20" s="322" customFormat="1" ht="13.5" customHeight="1">
      <c r="A42" s="321" t="s">
        <v>681</v>
      </c>
      <c r="B42" s="727">
        <v>1056</v>
      </c>
      <c r="C42" s="728">
        <v>1</v>
      </c>
      <c r="D42" s="728">
        <v>174</v>
      </c>
      <c r="E42" s="728">
        <v>252</v>
      </c>
      <c r="F42" s="728">
        <v>290</v>
      </c>
      <c r="G42" s="728">
        <v>205</v>
      </c>
      <c r="H42" s="728">
        <v>3</v>
      </c>
      <c r="I42" s="728" t="s">
        <v>149</v>
      </c>
      <c r="J42" s="728">
        <v>36</v>
      </c>
      <c r="K42" s="728">
        <v>2</v>
      </c>
      <c r="L42" s="728">
        <v>1</v>
      </c>
      <c r="M42" s="728">
        <v>20</v>
      </c>
      <c r="N42" s="729">
        <v>72</v>
      </c>
      <c r="R42" s="323"/>
      <c r="T42" s="323"/>
    </row>
    <row r="43" spans="1:20" s="322" customFormat="1" ht="13.5" customHeight="1">
      <c r="A43" s="321" t="s">
        <v>688</v>
      </c>
      <c r="B43" s="727">
        <v>1690</v>
      </c>
      <c r="C43" s="728">
        <v>5</v>
      </c>
      <c r="D43" s="728">
        <v>355</v>
      </c>
      <c r="E43" s="728">
        <v>655</v>
      </c>
      <c r="F43" s="728">
        <v>299</v>
      </c>
      <c r="G43" s="728">
        <v>185</v>
      </c>
      <c r="H43" s="728">
        <v>1</v>
      </c>
      <c r="I43" s="728" t="s">
        <v>149</v>
      </c>
      <c r="J43" s="728">
        <v>73</v>
      </c>
      <c r="K43" s="728">
        <v>1</v>
      </c>
      <c r="L43" s="728">
        <v>1</v>
      </c>
      <c r="M43" s="728">
        <v>17</v>
      </c>
      <c r="N43" s="729">
        <v>98</v>
      </c>
      <c r="R43" s="323"/>
      <c r="T43" s="323"/>
    </row>
    <row r="44" spans="1:20" s="322" customFormat="1" ht="13.5" customHeight="1">
      <c r="A44" s="321" t="s">
        <v>689</v>
      </c>
      <c r="B44" s="727">
        <v>1700</v>
      </c>
      <c r="C44" s="728">
        <v>15</v>
      </c>
      <c r="D44" s="728">
        <v>399</v>
      </c>
      <c r="E44" s="728">
        <v>697</v>
      </c>
      <c r="F44" s="728">
        <v>239</v>
      </c>
      <c r="G44" s="728">
        <v>154</v>
      </c>
      <c r="H44" s="728">
        <v>3</v>
      </c>
      <c r="I44" s="249">
        <v>1</v>
      </c>
      <c r="J44" s="728">
        <v>68</v>
      </c>
      <c r="K44" s="728">
        <v>1</v>
      </c>
      <c r="L44" s="728">
        <v>2</v>
      </c>
      <c r="M44" s="728">
        <v>24</v>
      </c>
      <c r="N44" s="729">
        <v>97</v>
      </c>
      <c r="R44" s="323"/>
      <c r="T44" s="323"/>
    </row>
    <row r="45" spans="1:20" s="322" customFormat="1" ht="13.5" customHeight="1">
      <c r="A45" s="321" t="s">
        <v>690</v>
      </c>
      <c r="B45" s="727">
        <v>2135</v>
      </c>
      <c r="C45" s="728">
        <v>20</v>
      </c>
      <c r="D45" s="728">
        <v>520</v>
      </c>
      <c r="E45" s="728">
        <v>820</v>
      </c>
      <c r="F45" s="728">
        <v>286</v>
      </c>
      <c r="G45" s="728">
        <v>216</v>
      </c>
      <c r="H45" s="728">
        <v>4</v>
      </c>
      <c r="I45" s="249">
        <v>1</v>
      </c>
      <c r="J45" s="728">
        <v>90</v>
      </c>
      <c r="K45" s="728">
        <v>3</v>
      </c>
      <c r="L45" s="249" t="s">
        <v>319</v>
      </c>
      <c r="M45" s="728">
        <v>50</v>
      </c>
      <c r="N45" s="729">
        <v>125</v>
      </c>
      <c r="R45" s="323"/>
      <c r="T45" s="323"/>
    </row>
    <row r="46" spans="1:20" s="322" customFormat="1" ht="13.5" customHeight="1">
      <c r="A46" s="321" t="s">
        <v>691</v>
      </c>
      <c r="B46" s="727">
        <v>2108</v>
      </c>
      <c r="C46" s="728">
        <v>53</v>
      </c>
      <c r="D46" s="728">
        <v>457</v>
      </c>
      <c r="E46" s="728">
        <v>816</v>
      </c>
      <c r="F46" s="728">
        <v>256</v>
      </c>
      <c r="G46" s="728">
        <v>238</v>
      </c>
      <c r="H46" s="730">
        <v>2</v>
      </c>
      <c r="I46" s="249">
        <v>3</v>
      </c>
      <c r="J46" s="728">
        <v>82</v>
      </c>
      <c r="K46" s="728">
        <v>2</v>
      </c>
      <c r="L46" s="728">
        <v>3</v>
      </c>
      <c r="M46" s="728">
        <v>67</v>
      </c>
      <c r="N46" s="729">
        <v>129</v>
      </c>
      <c r="R46" s="323"/>
      <c r="T46" s="323"/>
    </row>
    <row r="47" spans="1:20" s="322" customFormat="1" ht="13.5" customHeight="1">
      <c r="A47" s="321" t="s">
        <v>692</v>
      </c>
      <c r="B47" s="727">
        <v>2020</v>
      </c>
      <c r="C47" s="728">
        <v>66</v>
      </c>
      <c r="D47" s="728">
        <v>453</v>
      </c>
      <c r="E47" s="728">
        <v>778</v>
      </c>
      <c r="F47" s="728">
        <v>240</v>
      </c>
      <c r="G47" s="728">
        <v>238</v>
      </c>
      <c r="H47" s="730">
        <v>2</v>
      </c>
      <c r="I47" s="730">
        <v>2</v>
      </c>
      <c r="J47" s="728">
        <v>81</v>
      </c>
      <c r="K47" s="728">
        <v>1</v>
      </c>
      <c r="L47" s="249" t="s">
        <v>319</v>
      </c>
      <c r="M47" s="728">
        <v>64</v>
      </c>
      <c r="N47" s="729">
        <v>95</v>
      </c>
      <c r="R47" s="323"/>
      <c r="T47" s="323"/>
    </row>
    <row r="48" spans="1:20" s="322" customFormat="1" ht="13.5" customHeight="1">
      <c r="A48" s="321" t="s">
        <v>693</v>
      </c>
      <c r="B48" s="727">
        <v>1761</v>
      </c>
      <c r="C48" s="728">
        <v>66</v>
      </c>
      <c r="D48" s="728">
        <v>454</v>
      </c>
      <c r="E48" s="728">
        <v>544</v>
      </c>
      <c r="F48" s="728">
        <v>228</v>
      </c>
      <c r="G48" s="728">
        <v>255</v>
      </c>
      <c r="H48" s="728">
        <v>1</v>
      </c>
      <c r="I48" s="249">
        <v>2</v>
      </c>
      <c r="J48" s="728">
        <v>71</v>
      </c>
      <c r="K48" s="728">
        <v>3</v>
      </c>
      <c r="L48" s="728">
        <v>2</v>
      </c>
      <c r="M48" s="728">
        <v>67</v>
      </c>
      <c r="N48" s="729">
        <v>68</v>
      </c>
      <c r="R48" s="323"/>
      <c r="T48" s="323"/>
    </row>
    <row r="49" spans="1:20" s="322" customFormat="1" ht="13.5" customHeight="1">
      <c r="A49" s="321" t="s">
        <v>694</v>
      </c>
      <c r="B49" s="727">
        <v>1605</v>
      </c>
      <c r="C49" s="728">
        <v>56</v>
      </c>
      <c r="D49" s="728">
        <v>332</v>
      </c>
      <c r="E49" s="728">
        <v>457</v>
      </c>
      <c r="F49" s="728">
        <v>204</v>
      </c>
      <c r="G49" s="728">
        <v>276</v>
      </c>
      <c r="H49" s="728">
        <v>4</v>
      </c>
      <c r="I49" s="730">
        <v>1</v>
      </c>
      <c r="J49" s="728">
        <v>102</v>
      </c>
      <c r="K49" s="728">
        <v>3</v>
      </c>
      <c r="L49" s="249" t="s">
        <v>319</v>
      </c>
      <c r="M49" s="728">
        <v>98</v>
      </c>
      <c r="N49" s="729">
        <v>72</v>
      </c>
      <c r="R49" s="323"/>
      <c r="T49" s="323"/>
    </row>
    <row r="50" spans="1:20" s="322" customFormat="1" ht="13.5" customHeight="1">
      <c r="A50" s="321" t="s">
        <v>695</v>
      </c>
      <c r="B50" s="727">
        <v>1515</v>
      </c>
      <c r="C50" s="728">
        <v>78</v>
      </c>
      <c r="D50" s="728">
        <v>278</v>
      </c>
      <c r="E50" s="728">
        <v>375</v>
      </c>
      <c r="F50" s="728">
        <v>198</v>
      </c>
      <c r="G50" s="728">
        <v>307</v>
      </c>
      <c r="H50" s="249" t="s">
        <v>319</v>
      </c>
      <c r="I50" s="249">
        <v>1</v>
      </c>
      <c r="J50" s="730">
        <v>71</v>
      </c>
      <c r="K50" s="730">
        <v>2</v>
      </c>
      <c r="L50" s="730">
        <v>3</v>
      </c>
      <c r="M50" s="728">
        <v>125</v>
      </c>
      <c r="N50" s="729">
        <v>77</v>
      </c>
      <c r="R50" s="323"/>
      <c r="T50" s="323"/>
    </row>
    <row r="51" spans="1:20" s="322" customFormat="1" ht="13.5" customHeight="1">
      <c r="A51" s="321" t="s">
        <v>696</v>
      </c>
      <c r="B51" s="727">
        <v>806</v>
      </c>
      <c r="C51" s="728">
        <v>68</v>
      </c>
      <c r="D51" s="728">
        <v>114</v>
      </c>
      <c r="E51" s="728">
        <v>163</v>
      </c>
      <c r="F51" s="728">
        <v>110</v>
      </c>
      <c r="G51" s="728">
        <v>182</v>
      </c>
      <c r="H51" s="249">
        <v>1</v>
      </c>
      <c r="I51" s="249" t="s">
        <v>319</v>
      </c>
      <c r="J51" s="730">
        <v>44</v>
      </c>
      <c r="K51" s="730">
        <v>1</v>
      </c>
      <c r="L51" s="730">
        <v>1</v>
      </c>
      <c r="M51" s="728">
        <v>75</v>
      </c>
      <c r="N51" s="729">
        <v>47</v>
      </c>
      <c r="R51" s="323"/>
      <c r="T51" s="323"/>
    </row>
    <row r="52" spans="1:20" s="322" customFormat="1" ht="13.5" customHeight="1">
      <c r="A52" s="321" t="s">
        <v>697</v>
      </c>
      <c r="B52" s="727">
        <v>401</v>
      </c>
      <c r="C52" s="728">
        <v>42</v>
      </c>
      <c r="D52" s="728">
        <v>49</v>
      </c>
      <c r="E52" s="728">
        <v>90</v>
      </c>
      <c r="F52" s="728">
        <v>60</v>
      </c>
      <c r="G52" s="728">
        <v>79</v>
      </c>
      <c r="H52" s="249" t="s">
        <v>319</v>
      </c>
      <c r="I52" s="728" t="s">
        <v>149</v>
      </c>
      <c r="J52" s="249">
        <v>15</v>
      </c>
      <c r="K52" s="249">
        <v>1</v>
      </c>
      <c r="L52" s="249" t="s">
        <v>319</v>
      </c>
      <c r="M52" s="728">
        <v>38</v>
      </c>
      <c r="N52" s="729">
        <v>27</v>
      </c>
      <c r="R52" s="323"/>
      <c r="T52" s="323"/>
    </row>
    <row r="53" spans="1:20" s="322" customFormat="1" ht="13.5" customHeight="1">
      <c r="A53" s="321" t="s">
        <v>698</v>
      </c>
      <c r="B53" s="727">
        <v>194</v>
      </c>
      <c r="C53" s="728">
        <v>30</v>
      </c>
      <c r="D53" s="728">
        <v>30</v>
      </c>
      <c r="E53" s="728">
        <v>47</v>
      </c>
      <c r="F53" s="728">
        <v>31</v>
      </c>
      <c r="G53" s="728">
        <v>25</v>
      </c>
      <c r="H53" s="249" t="s">
        <v>319</v>
      </c>
      <c r="I53" s="738" t="s">
        <v>149</v>
      </c>
      <c r="J53" s="249">
        <v>2</v>
      </c>
      <c r="K53" s="249" t="s">
        <v>319</v>
      </c>
      <c r="L53" s="249">
        <v>1</v>
      </c>
      <c r="M53" s="728">
        <v>13</v>
      </c>
      <c r="N53" s="729">
        <v>15</v>
      </c>
      <c r="R53" s="323"/>
      <c r="T53" s="323"/>
    </row>
    <row r="54" spans="1:20" s="322" customFormat="1" ht="13.5" customHeight="1">
      <c r="A54" s="321" t="s">
        <v>699</v>
      </c>
      <c r="B54" s="727">
        <v>98</v>
      </c>
      <c r="C54" s="728">
        <v>17</v>
      </c>
      <c r="D54" s="728">
        <v>15</v>
      </c>
      <c r="E54" s="728">
        <v>22</v>
      </c>
      <c r="F54" s="728">
        <v>21</v>
      </c>
      <c r="G54" s="728">
        <v>7</v>
      </c>
      <c r="H54" s="249" t="s">
        <v>319</v>
      </c>
      <c r="I54" s="249">
        <v>1</v>
      </c>
      <c r="J54" s="249">
        <v>1</v>
      </c>
      <c r="K54" s="249" t="s">
        <v>319</v>
      </c>
      <c r="L54" s="249" t="s">
        <v>319</v>
      </c>
      <c r="M54" s="728">
        <v>3</v>
      </c>
      <c r="N54" s="729">
        <v>11</v>
      </c>
      <c r="R54" s="323"/>
      <c r="T54" s="323"/>
    </row>
    <row r="55" spans="1:20" s="322" customFormat="1" ht="13.5" customHeight="1">
      <c r="A55" s="321" t="s">
        <v>678</v>
      </c>
      <c r="B55" s="727">
        <v>50</v>
      </c>
      <c r="C55" s="728">
        <v>11</v>
      </c>
      <c r="D55" s="728">
        <v>5</v>
      </c>
      <c r="E55" s="728">
        <v>9</v>
      </c>
      <c r="F55" s="728">
        <v>12</v>
      </c>
      <c r="G55" s="728">
        <v>4</v>
      </c>
      <c r="H55" s="249" t="s">
        <v>319</v>
      </c>
      <c r="I55" s="249" t="s">
        <v>319</v>
      </c>
      <c r="J55" s="249" t="s">
        <v>319</v>
      </c>
      <c r="K55" s="249" t="s">
        <v>319</v>
      </c>
      <c r="L55" s="249" t="s">
        <v>319</v>
      </c>
      <c r="M55" s="249">
        <v>1</v>
      </c>
      <c r="N55" s="737">
        <v>8</v>
      </c>
      <c r="R55" s="323"/>
      <c r="T55" s="323"/>
    </row>
    <row r="56" spans="1:20" s="322" customFormat="1" ht="6" customHeight="1">
      <c r="A56" s="327"/>
      <c r="B56" s="328"/>
      <c r="C56" s="329"/>
      <c r="D56" s="329"/>
      <c r="E56" s="329"/>
      <c r="F56" s="329"/>
      <c r="G56" s="329"/>
      <c r="H56" s="329"/>
      <c r="I56" s="329"/>
      <c r="J56" s="329"/>
      <c r="K56" s="329"/>
      <c r="L56" s="329"/>
      <c r="M56" s="329"/>
      <c r="N56" s="330"/>
      <c r="R56" s="323"/>
      <c r="T56" s="323"/>
    </row>
  </sheetData>
  <hyperlinks>
    <hyperlink ref="A1" location="目次!A22" display="目次へ"/>
  </hyperlinks>
  <printOptions/>
  <pageMargins left="0.5905511811023623" right="0.7874015748031497" top="0.984251968503937" bottom="0.5905511811023623" header="0.1968503937007874" footer="0.31496062992125984"/>
  <pageSetup firstPageNumber="21" useFirstPageNumber="1" fitToHeight="1" fitToWidth="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dimension ref="A1:T101"/>
  <sheetViews>
    <sheetView workbookViewId="0" topLeftCell="A1">
      <selection activeCell="A1" sqref="A1"/>
    </sheetView>
  </sheetViews>
  <sheetFormatPr defaultColWidth="9.00390625" defaultRowHeight="13.5"/>
  <cols>
    <col min="1" max="1" width="8.00390625" style="202" customWidth="1"/>
    <col min="2" max="15" width="8.625" style="202" customWidth="1"/>
    <col min="16" max="20" width="8.625" style="22" customWidth="1"/>
    <col min="24" max="16384" width="9.00390625" style="202" customWidth="1"/>
  </cols>
  <sheetData>
    <row r="1" ht="15" customHeight="1">
      <c r="A1" s="983" t="s">
        <v>605</v>
      </c>
    </row>
    <row r="2" spans="1:14" ht="13.5">
      <c r="A2" s="835" t="s">
        <v>795</v>
      </c>
      <c r="J2" s="444"/>
      <c r="K2" s="444"/>
      <c r="L2" s="444"/>
      <c r="M2" s="444"/>
      <c r="N2" s="444"/>
    </row>
    <row r="3" spans="1:14" ht="13.5">
      <c r="A3" s="835" t="s">
        <v>796</v>
      </c>
      <c r="J3" s="444"/>
      <c r="K3" s="444"/>
      <c r="L3" s="444"/>
      <c r="M3" s="444"/>
      <c r="N3" s="444"/>
    </row>
    <row r="4" spans="10:14" ht="6" customHeight="1">
      <c r="J4" s="444"/>
      <c r="K4" s="444"/>
      <c r="L4" s="444"/>
      <c r="M4" s="444"/>
      <c r="N4" s="444"/>
    </row>
    <row r="5" spans="1:20" ht="24" customHeight="1">
      <c r="A5" s="1116" t="s">
        <v>442</v>
      </c>
      <c r="B5" s="1093" t="s">
        <v>163</v>
      </c>
      <c r="C5" s="1093"/>
      <c r="D5" s="1093"/>
      <c r="E5" s="1093"/>
      <c r="F5" s="1093"/>
      <c r="G5" s="1093"/>
      <c r="H5" s="1093"/>
      <c r="I5" s="1093"/>
      <c r="J5" s="1094"/>
      <c r="K5" s="1103" t="s">
        <v>713</v>
      </c>
      <c r="L5" s="1104"/>
      <c r="M5" s="1104"/>
      <c r="N5" s="1092" t="s">
        <v>210</v>
      </c>
      <c r="O5" s="1093"/>
      <c r="P5" s="1093"/>
      <c r="Q5" s="1094"/>
      <c r="R5" s="1090" t="s">
        <v>249</v>
      </c>
      <c r="S5" s="1091"/>
      <c r="T5" s="1091"/>
    </row>
    <row r="6" spans="1:20" ht="6" customHeight="1">
      <c r="A6" s="1117"/>
      <c r="B6" s="1114" t="s">
        <v>164</v>
      </c>
      <c r="C6" s="1101" t="s">
        <v>714</v>
      </c>
      <c r="D6" s="1105" t="s">
        <v>715</v>
      </c>
      <c r="E6" s="1101" t="s">
        <v>165</v>
      </c>
      <c r="F6" s="840"/>
      <c r="G6" s="1101" t="s">
        <v>191</v>
      </c>
      <c r="H6" s="840"/>
      <c r="I6" s="840"/>
      <c r="J6" s="1111" t="s">
        <v>162</v>
      </c>
      <c r="K6" s="1100" t="s">
        <v>211</v>
      </c>
      <c r="L6" s="843"/>
      <c r="M6" s="843"/>
      <c r="N6" s="1095" t="s">
        <v>527</v>
      </c>
      <c r="O6" s="1100" t="s">
        <v>480</v>
      </c>
      <c r="P6" s="840"/>
      <c r="Q6" s="840"/>
      <c r="R6" s="841"/>
      <c r="S6" s="842"/>
      <c r="T6" s="842"/>
    </row>
    <row r="7" spans="1:20" ht="6" customHeight="1">
      <c r="A7" s="1117"/>
      <c r="B7" s="1114"/>
      <c r="C7" s="1101"/>
      <c r="D7" s="1105"/>
      <c r="E7" s="1101"/>
      <c r="F7" s="1098" t="s">
        <v>192</v>
      </c>
      <c r="G7" s="1101"/>
      <c r="H7" s="1107" t="s">
        <v>193</v>
      </c>
      <c r="I7" s="1109" t="s">
        <v>194</v>
      </c>
      <c r="J7" s="1112" t="s">
        <v>161</v>
      </c>
      <c r="K7" s="1101"/>
      <c r="L7" s="1098" t="s">
        <v>196</v>
      </c>
      <c r="M7" s="1088" t="s">
        <v>717</v>
      </c>
      <c r="N7" s="1096"/>
      <c r="O7" s="1101"/>
      <c r="P7" s="1098" t="s">
        <v>195</v>
      </c>
      <c r="Q7" s="1088" t="s">
        <v>716</v>
      </c>
      <c r="R7" s="844"/>
      <c r="S7" s="845"/>
      <c r="T7" s="845"/>
    </row>
    <row r="8" spans="1:20" ht="29.25" customHeight="1">
      <c r="A8" s="1118"/>
      <c r="B8" s="1115"/>
      <c r="C8" s="1102"/>
      <c r="D8" s="1106"/>
      <c r="E8" s="1102"/>
      <c r="F8" s="1099"/>
      <c r="G8" s="1102"/>
      <c r="H8" s="1108"/>
      <c r="I8" s="1110"/>
      <c r="J8" s="1113" t="s">
        <v>161</v>
      </c>
      <c r="K8" s="1102"/>
      <c r="L8" s="1099"/>
      <c r="M8" s="1089"/>
      <c r="N8" s="1097"/>
      <c r="O8" s="1102"/>
      <c r="P8" s="1099"/>
      <c r="Q8" s="1089"/>
      <c r="R8" s="846" t="s">
        <v>481</v>
      </c>
      <c r="S8" s="847" t="s">
        <v>196</v>
      </c>
      <c r="T8" s="848" t="s">
        <v>717</v>
      </c>
    </row>
    <row r="9" spans="1:20" ht="13.5" customHeight="1">
      <c r="A9" s="335" t="s">
        <v>579</v>
      </c>
      <c r="B9" s="336">
        <v>93238</v>
      </c>
      <c r="C9" s="337">
        <f>SUM(C10:C25)</f>
        <v>36241</v>
      </c>
      <c r="D9" s="337">
        <f>SUM(D10:D25)</f>
        <v>2602</v>
      </c>
      <c r="E9" s="337">
        <f>SUM(E10:E25)</f>
        <v>13310</v>
      </c>
      <c r="F9" s="340">
        <f>SUM(F10:F25)</f>
        <v>6690</v>
      </c>
      <c r="G9" s="341">
        <v>35389</v>
      </c>
      <c r="H9" s="353">
        <f>SUM(H10:H25)</f>
        <v>18656</v>
      </c>
      <c r="I9" s="337">
        <f>SUM(I10:I25)</f>
        <v>15362</v>
      </c>
      <c r="J9" s="853">
        <v>5696</v>
      </c>
      <c r="K9" s="339">
        <v>74668</v>
      </c>
      <c r="L9" s="337">
        <f>SUM(L10:L25)</f>
        <v>13318</v>
      </c>
      <c r="M9" s="338">
        <f>SUM(M10:M25)</f>
        <v>2130</v>
      </c>
      <c r="N9" s="339">
        <v>40469</v>
      </c>
      <c r="O9" s="352">
        <v>30249</v>
      </c>
      <c r="P9" s="337">
        <f>SUM(P10:P25)</f>
        <v>15235</v>
      </c>
      <c r="Q9" s="338">
        <f>SUM(Q10:Q25)</f>
        <v>14080</v>
      </c>
      <c r="R9" s="339">
        <f>SUM(R10:R25)</f>
        <v>22988</v>
      </c>
      <c r="S9" s="337">
        <f>SUM(S10:S25)</f>
        <v>10053</v>
      </c>
      <c r="T9" s="341">
        <f>SUM(T10:T25)</f>
        <v>1781</v>
      </c>
    </row>
    <row r="10" spans="1:20" ht="13.5" customHeight="1">
      <c r="A10" s="335" t="s">
        <v>718</v>
      </c>
      <c r="B10" s="342">
        <v>12635</v>
      </c>
      <c r="C10" s="343">
        <v>5596</v>
      </c>
      <c r="D10" s="344" t="s">
        <v>319</v>
      </c>
      <c r="E10" s="343">
        <v>5763</v>
      </c>
      <c r="F10" s="347" t="s">
        <v>319</v>
      </c>
      <c r="G10" s="350">
        <v>1276</v>
      </c>
      <c r="H10" s="353">
        <v>954</v>
      </c>
      <c r="I10" s="343">
        <v>167</v>
      </c>
      <c r="J10" s="856" t="s">
        <v>319</v>
      </c>
      <c r="K10" s="349">
        <v>12164</v>
      </c>
      <c r="L10" s="343">
        <v>599</v>
      </c>
      <c r="M10" s="345">
        <v>51</v>
      </c>
      <c r="N10" s="346" t="s">
        <v>319</v>
      </c>
      <c r="O10" s="347" t="s">
        <v>319</v>
      </c>
      <c r="P10" s="344" t="s">
        <v>319</v>
      </c>
      <c r="Q10" s="348" t="s">
        <v>319</v>
      </c>
      <c r="R10" s="346" t="s">
        <v>319</v>
      </c>
      <c r="S10" s="344" t="s">
        <v>319</v>
      </c>
      <c r="T10" s="350" t="s">
        <v>319</v>
      </c>
    </row>
    <row r="11" spans="1:20" ht="13.5" customHeight="1">
      <c r="A11" s="351" t="s">
        <v>291</v>
      </c>
      <c r="B11" s="342">
        <v>3793</v>
      </c>
      <c r="C11" s="343">
        <v>109</v>
      </c>
      <c r="D11" s="343">
        <v>2</v>
      </c>
      <c r="E11" s="343">
        <v>910</v>
      </c>
      <c r="F11" s="352">
        <v>172</v>
      </c>
      <c r="G11" s="353">
        <v>2604</v>
      </c>
      <c r="H11" s="353">
        <v>1880</v>
      </c>
      <c r="I11" s="343">
        <v>557</v>
      </c>
      <c r="J11" s="854">
        <v>168</v>
      </c>
      <c r="K11" s="349">
        <v>4164</v>
      </c>
      <c r="L11" s="343">
        <v>2594</v>
      </c>
      <c r="M11" s="345">
        <v>214</v>
      </c>
      <c r="N11" s="349">
        <v>338</v>
      </c>
      <c r="O11" s="352">
        <v>158</v>
      </c>
      <c r="P11" s="343">
        <v>112</v>
      </c>
      <c r="Q11" s="345">
        <v>39</v>
      </c>
      <c r="R11" s="349">
        <v>336</v>
      </c>
      <c r="S11" s="343">
        <v>139</v>
      </c>
      <c r="T11" s="353">
        <v>10</v>
      </c>
    </row>
    <row r="12" spans="1:20" ht="13.5" customHeight="1">
      <c r="A12" s="335" t="s">
        <v>197</v>
      </c>
      <c r="B12" s="342">
        <v>3808</v>
      </c>
      <c r="C12" s="343">
        <v>424</v>
      </c>
      <c r="D12" s="343">
        <v>12</v>
      </c>
      <c r="E12" s="343">
        <v>535</v>
      </c>
      <c r="F12" s="352">
        <v>439</v>
      </c>
      <c r="G12" s="353">
        <v>2588</v>
      </c>
      <c r="H12" s="353">
        <v>1399</v>
      </c>
      <c r="I12" s="343">
        <v>1023</v>
      </c>
      <c r="J12" s="854">
        <v>249</v>
      </c>
      <c r="K12" s="349">
        <v>2516</v>
      </c>
      <c r="L12" s="343">
        <v>894</v>
      </c>
      <c r="M12" s="345">
        <v>236</v>
      </c>
      <c r="N12" s="349">
        <v>1854</v>
      </c>
      <c r="O12" s="352">
        <v>1367</v>
      </c>
      <c r="P12" s="343">
        <v>800</v>
      </c>
      <c r="Q12" s="345">
        <v>514</v>
      </c>
      <c r="R12" s="349">
        <v>1422</v>
      </c>
      <c r="S12" s="343">
        <v>733</v>
      </c>
      <c r="T12" s="353">
        <v>149</v>
      </c>
    </row>
    <row r="13" spans="1:20" ht="13.5" customHeight="1">
      <c r="A13" s="335" t="s">
        <v>198</v>
      </c>
      <c r="B13" s="342">
        <v>4485</v>
      </c>
      <c r="C13" s="343">
        <v>804</v>
      </c>
      <c r="D13" s="343">
        <v>51</v>
      </c>
      <c r="E13" s="343">
        <v>410</v>
      </c>
      <c r="F13" s="352">
        <v>406</v>
      </c>
      <c r="G13" s="353">
        <v>2707</v>
      </c>
      <c r="H13" s="353">
        <v>1412</v>
      </c>
      <c r="I13" s="343">
        <v>1225</v>
      </c>
      <c r="J13" s="854">
        <v>513</v>
      </c>
      <c r="K13" s="349">
        <v>3190</v>
      </c>
      <c r="L13" s="343">
        <v>1104</v>
      </c>
      <c r="M13" s="345">
        <v>238</v>
      </c>
      <c r="N13" s="349">
        <v>3153</v>
      </c>
      <c r="O13" s="352">
        <v>2599</v>
      </c>
      <c r="P13" s="343">
        <v>1359</v>
      </c>
      <c r="Q13" s="345">
        <v>1175</v>
      </c>
      <c r="R13" s="349">
        <v>1936</v>
      </c>
      <c r="S13" s="343">
        <v>1084</v>
      </c>
      <c r="T13" s="353">
        <v>233</v>
      </c>
    </row>
    <row r="14" spans="1:20" ht="13.5" customHeight="1">
      <c r="A14" s="335" t="s">
        <v>199</v>
      </c>
      <c r="B14" s="342">
        <v>5729</v>
      </c>
      <c r="C14" s="343">
        <v>1456</v>
      </c>
      <c r="D14" s="343">
        <v>99</v>
      </c>
      <c r="E14" s="343">
        <v>437</v>
      </c>
      <c r="F14" s="352">
        <v>435</v>
      </c>
      <c r="G14" s="353">
        <v>3145</v>
      </c>
      <c r="H14" s="353">
        <v>1603</v>
      </c>
      <c r="I14" s="343">
        <v>1478</v>
      </c>
      <c r="J14" s="854">
        <v>592</v>
      </c>
      <c r="K14" s="349">
        <v>3977</v>
      </c>
      <c r="L14" s="343">
        <v>1096</v>
      </c>
      <c r="M14" s="345">
        <v>233</v>
      </c>
      <c r="N14" s="349">
        <v>3764</v>
      </c>
      <c r="O14" s="352">
        <v>3101</v>
      </c>
      <c r="P14" s="343">
        <v>1583</v>
      </c>
      <c r="Q14" s="345">
        <v>1455</v>
      </c>
      <c r="R14" s="349">
        <v>2045</v>
      </c>
      <c r="S14" s="343">
        <v>1086</v>
      </c>
      <c r="T14" s="353">
        <v>233</v>
      </c>
    </row>
    <row r="15" spans="1:20" ht="13.5" customHeight="1">
      <c r="A15" s="335" t="s">
        <v>200</v>
      </c>
      <c r="B15" s="342">
        <v>7734</v>
      </c>
      <c r="C15" s="343">
        <v>2068</v>
      </c>
      <c r="D15" s="343">
        <v>214</v>
      </c>
      <c r="E15" s="343">
        <v>637</v>
      </c>
      <c r="F15" s="352">
        <v>635</v>
      </c>
      <c r="G15" s="353">
        <v>4099</v>
      </c>
      <c r="H15" s="353">
        <v>1994</v>
      </c>
      <c r="I15" s="343">
        <v>2015</v>
      </c>
      <c r="J15" s="854">
        <v>716</v>
      </c>
      <c r="K15" s="349">
        <v>5165</v>
      </c>
      <c r="L15" s="343">
        <v>1202</v>
      </c>
      <c r="M15" s="345">
        <v>238</v>
      </c>
      <c r="N15" s="349">
        <v>5112</v>
      </c>
      <c r="O15" s="352">
        <v>4087</v>
      </c>
      <c r="P15" s="343">
        <v>1987</v>
      </c>
      <c r="Q15" s="345">
        <v>2011</v>
      </c>
      <c r="R15" s="349">
        <v>2544</v>
      </c>
      <c r="S15" s="343">
        <v>1192</v>
      </c>
      <c r="T15" s="353">
        <v>238</v>
      </c>
    </row>
    <row r="16" spans="1:20" ht="13.5" customHeight="1">
      <c r="A16" s="335" t="s">
        <v>201</v>
      </c>
      <c r="B16" s="342">
        <v>7467</v>
      </c>
      <c r="C16" s="343">
        <v>1795</v>
      </c>
      <c r="D16" s="343">
        <v>250</v>
      </c>
      <c r="E16" s="343">
        <v>716</v>
      </c>
      <c r="F16" s="352">
        <v>715</v>
      </c>
      <c r="G16" s="353">
        <v>4062</v>
      </c>
      <c r="H16" s="353">
        <v>1896</v>
      </c>
      <c r="I16" s="343">
        <v>2074</v>
      </c>
      <c r="J16" s="854">
        <v>644</v>
      </c>
      <c r="K16" s="349">
        <v>4773</v>
      </c>
      <c r="L16" s="343">
        <v>1080</v>
      </c>
      <c r="M16" s="345">
        <v>196</v>
      </c>
      <c r="N16" s="349">
        <v>5173</v>
      </c>
      <c r="O16" s="352">
        <v>4046</v>
      </c>
      <c r="P16" s="343">
        <v>1886</v>
      </c>
      <c r="Q16" s="345">
        <v>2068</v>
      </c>
      <c r="R16" s="349">
        <v>2491</v>
      </c>
      <c r="S16" s="343">
        <v>1076</v>
      </c>
      <c r="T16" s="353">
        <v>196</v>
      </c>
    </row>
    <row r="17" spans="1:20" ht="13.5" customHeight="1">
      <c r="A17" s="335" t="s">
        <v>202</v>
      </c>
      <c r="B17" s="342">
        <v>6563</v>
      </c>
      <c r="C17" s="343">
        <v>1535</v>
      </c>
      <c r="D17" s="343">
        <v>253</v>
      </c>
      <c r="E17" s="343">
        <v>735</v>
      </c>
      <c r="F17" s="352">
        <v>732</v>
      </c>
      <c r="G17" s="353">
        <v>3548</v>
      </c>
      <c r="H17" s="353">
        <v>1713</v>
      </c>
      <c r="I17" s="343">
        <v>1732</v>
      </c>
      <c r="J17" s="854">
        <v>492</v>
      </c>
      <c r="K17" s="349">
        <v>4439</v>
      </c>
      <c r="L17" s="343">
        <v>1126</v>
      </c>
      <c r="M17" s="345">
        <v>195</v>
      </c>
      <c r="N17" s="349">
        <v>4656</v>
      </c>
      <c r="O17" s="352">
        <v>3544</v>
      </c>
      <c r="P17" s="343">
        <v>1711</v>
      </c>
      <c r="Q17" s="345">
        <v>1731</v>
      </c>
      <c r="R17" s="349">
        <v>2534</v>
      </c>
      <c r="S17" s="343">
        <v>1125</v>
      </c>
      <c r="T17" s="353">
        <v>195</v>
      </c>
    </row>
    <row r="18" spans="1:20" ht="13.5" customHeight="1">
      <c r="A18" s="335" t="s">
        <v>203</v>
      </c>
      <c r="B18" s="342">
        <v>5651</v>
      </c>
      <c r="C18" s="343">
        <v>1280</v>
      </c>
      <c r="D18" s="343">
        <v>239</v>
      </c>
      <c r="E18" s="343">
        <v>714</v>
      </c>
      <c r="F18" s="352">
        <v>713</v>
      </c>
      <c r="G18" s="353">
        <v>3044</v>
      </c>
      <c r="H18" s="353">
        <v>1502</v>
      </c>
      <c r="I18" s="343">
        <v>1459</v>
      </c>
      <c r="J18" s="854">
        <v>374</v>
      </c>
      <c r="K18" s="349">
        <v>3851</v>
      </c>
      <c r="L18" s="343">
        <v>1029</v>
      </c>
      <c r="M18" s="345">
        <v>132</v>
      </c>
      <c r="N18" s="349">
        <v>4063</v>
      </c>
      <c r="O18" s="352">
        <v>3041</v>
      </c>
      <c r="P18" s="343">
        <v>1500</v>
      </c>
      <c r="Q18" s="345">
        <v>1458</v>
      </c>
      <c r="R18" s="349">
        <v>2263</v>
      </c>
      <c r="S18" s="343">
        <v>1027</v>
      </c>
      <c r="T18" s="353">
        <v>131</v>
      </c>
    </row>
    <row r="19" spans="1:20" ht="13.5" customHeight="1">
      <c r="A19" s="335" t="s">
        <v>204</v>
      </c>
      <c r="B19" s="342">
        <v>6006</v>
      </c>
      <c r="C19" s="343">
        <v>1784</v>
      </c>
      <c r="D19" s="343">
        <v>276</v>
      </c>
      <c r="E19" s="343">
        <v>688</v>
      </c>
      <c r="F19" s="352">
        <v>683</v>
      </c>
      <c r="G19" s="353">
        <v>2913</v>
      </c>
      <c r="H19" s="353">
        <v>1542</v>
      </c>
      <c r="I19" s="343">
        <v>1277</v>
      </c>
      <c r="J19" s="854">
        <v>345</v>
      </c>
      <c r="K19" s="349">
        <v>4285</v>
      </c>
      <c r="L19" s="343">
        <v>941</v>
      </c>
      <c r="M19" s="345">
        <v>157</v>
      </c>
      <c r="N19" s="349">
        <v>3925</v>
      </c>
      <c r="O19" s="352">
        <v>2912</v>
      </c>
      <c r="P19" s="343">
        <v>1542</v>
      </c>
      <c r="Q19" s="345">
        <v>1276</v>
      </c>
      <c r="R19" s="349">
        <v>2204</v>
      </c>
      <c r="S19" s="343">
        <v>940</v>
      </c>
      <c r="T19" s="353">
        <v>157</v>
      </c>
    </row>
    <row r="20" spans="1:20" ht="13.5" customHeight="1">
      <c r="A20" s="335" t="s">
        <v>205</v>
      </c>
      <c r="B20" s="342">
        <v>7584</v>
      </c>
      <c r="C20" s="343">
        <v>3244</v>
      </c>
      <c r="D20" s="343">
        <v>406</v>
      </c>
      <c r="E20" s="343">
        <v>744</v>
      </c>
      <c r="F20" s="352">
        <v>742</v>
      </c>
      <c r="G20" s="353">
        <v>2868</v>
      </c>
      <c r="H20" s="353">
        <v>1508</v>
      </c>
      <c r="I20" s="343">
        <v>1257</v>
      </c>
      <c r="J20" s="854">
        <v>322</v>
      </c>
      <c r="K20" s="349">
        <v>5881</v>
      </c>
      <c r="L20" s="343">
        <v>925</v>
      </c>
      <c r="M20" s="345">
        <v>137</v>
      </c>
      <c r="N20" s="349">
        <v>4060</v>
      </c>
      <c r="O20" s="352">
        <v>2863</v>
      </c>
      <c r="P20" s="343">
        <v>1505</v>
      </c>
      <c r="Q20" s="345">
        <v>1256</v>
      </c>
      <c r="R20" s="349">
        <v>2358</v>
      </c>
      <c r="S20" s="343">
        <v>923</v>
      </c>
      <c r="T20" s="353">
        <v>136</v>
      </c>
    </row>
    <row r="21" spans="1:20" ht="13.5" customHeight="1">
      <c r="A21" s="335" t="s">
        <v>206</v>
      </c>
      <c r="B21" s="342">
        <v>6138</v>
      </c>
      <c r="C21" s="343">
        <v>3712</v>
      </c>
      <c r="D21" s="343">
        <v>307</v>
      </c>
      <c r="E21" s="343">
        <v>542</v>
      </c>
      <c r="F21" s="352">
        <v>542</v>
      </c>
      <c r="G21" s="353">
        <v>1314</v>
      </c>
      <c r="H21" s="353">
        <v>715</v>
      </c>
      <c r="I21" s="343">
        <v>530</v>
      </c>
      <c r="J21" s="854">
        <v>263</v>
      </c>
      <c r="K21" s="349">
        <v>5455</v>
      </c>
      <c r="L21" s="343">
        <v>491</v>
      </c>
      <c r="M21" s="345">
        <v>71</v>
      </c>
      <c r="N21" s="349">
        <v>2182</v>
      </c>
      <c r="O21" s="352">
        <v>1313</v>
      </c>
      <c r="P21" s="343">
        <v>714</v>
      </c>
      <c r="Q21" s="345">
        <v>530</v>
      </c>
      <c r="R21" s="349">
        <v>1500</v>
      </c>
      <c r="S21" s="343">
        <v>491</v>
      </c>
      <c r="T21" s="353">
        <v>71</v>
      </c>
    </row>
    <row r="22" spans="1:20" ht="13.5" customHeight="1">
      <c r="A22" s="335" t="s">
        <v>207</v>
      </c>
      <c r="B22" s="342">
        <v>5092</v>
      </c>
      <c r="C22" s="343">
        <v>3707</v>
      </c>
      <c r="D22" s="343">
        <v>214</v>
      </c>
      <c r="E22" s="343">
        <v>282</v>
      </c>
      <c r="F22" s="352">
        <v>280</v>
      </c>
      <c r="G22" s="353">
        <v>630</v>
      </c>
      <c r="H22" s="353">
        <v>313</v>
      </c>
      <c r="I22" s="343">
        <v>270</v>
      </c>
      <c r="J22" s="854">
        <v>259</v>
      </c>
      <c r="K22" s="349">
        <v>4700</v>
      </c>
      <c r="L22" s="343">
        <v>168</v>
      </c>
      <c r="M22" s="345">
        <v>23</v>
      </c>
      <c r="N22" s="349">
        <v>1122</v>
      </c>
      <c r="O22" s="352">
        <v>627</v>
      </c>
      <c r="P22" s="343">
        <v>311</v>
      </c>
      <c r="Q22" s="345">
        <v>269</v>
      </c>
      <c r="R22" s="349">
        <v>733</v>
      </c>
      <c r="S22" s="343">
        <v>168</v>
      </c>
      <c r="T22" s="353">
        <v>23</v>
      </c>
    </row>
    <row r="23" spans="1:20" ht="13.5" customHeight="1">
      <c r="A23" s="335" t="s">
        <v>208</v>
      </c>
      <c r="B23" s="342">
        <v>4410</v>
      </c>
      <c r="C23" s="343">
        <v>3517</v>
      </c>
      <c r="D23" s="343">
        <v>147</v>
      </c>
      <c r="E23" s="343">
        <v>142</v>
      </c>
      <c r="F23" s="352">
        <v>141</v>
      </c>
      <c r="G23" s="353">
        <v>342</v>
      </c>
      <c r="H23" s="353">
        <v>133</v>
      </c>
      <c r="I23" s="343">
        <v>165</v>
      </c>
      <c r="J23" s="854">
        <v>262</v>
      </c>
      <c r="K23" s="349">
        <v>4174</v>
      </c>
      <c r="L23" s="343">
        <v>57</v>
      </c>
      <c r="M23" s="345">
        <v>5</v>
      </c>
      <c r="N23" s="349">
        <v>631</v>
      </c>
      <c r="O23" s="352">
        <v>342</v>
      </c>
      <c r="P23" s="343">
        <v>133</v>
      </c>
      <c r="Q23" s="345">
        <v>165</v>
      </c>
      <c r="R23" s="349">
        <v>395</v>
      </c>
      <c r="S23" s="343">
        <v>57</v>
      </c>
      <c r="T23" s="353">
        <v>5</v>
      </c>
    </row>
    <row r="24" spans="1:20" ht="13.5" customHeight="1">
      <c r="A24" s="335" t="s">
        <v>209</v>
      </c>
      <c r="B24" s="342">
        <v>3199</v>
      </c>
      <c r="C24" s="343">
        <v>2729</v>
      </c>
      <c r="D24" s="343">
        <v>88</v>
      </c>
      <c r="E24" s="343">
        <v>36</v>
      </c>
      <c r="F24" s="352">
        <v>36</v>
      </c>
      <c r="G24" s="353">
        <v>175</v>
      </c>
      <c r="H24" s="353">
        <v>72</v>
      </c>
      <c r="I24" s="343">
        <v>84</v>
      </c>
      <c r="J24" s="854">
        <v>171</v>
      </c>
      <c r="K24" s="349">
        <v>3057</v>
      </c>
      <c r="L24" s="343">
        <v>10</v>
      </c>
      <c r="M24" s="345">
        <v>4</v>
      </c>
      <c r="N24" s="349">
        <v>299</v>
      </c>
      <c r="O24" s="352">
        <v>175</v>
      </c>
      <c r="P24" s="343">
        <v>72</v>
      </c>
      <c r="Q24" s="345">
        <v>84</v>
      </c>
      <c r="R24" s="349">
        <v>157</v>
      </c>
      <c r="S24" s="343">
        <v>10</v>
      </c>
      <c r="T24" s="353">
        <v>4</v>
      </c>
    </row>
    <row r="25" spans="1:20" ht="13.5" customHeight="1">
      <c r="A25" s="335" t="s">
        <v>585</v>
      </c>
      <c r="B25" s="342">
        <v>2731</v>
      </c>
      <c r="C25" s="343">
        <v>2481</v>
      </c>
      <c r="D25" s="343">
        <v>44</v>
      </c>
      <c r="E25" s="343">
        <v>19</v>
      </c>
      <c r="F25" s="352">
        <v>19</v>
      </c>
      <c r="G25" s="353">
        <v>74</v>
      </c>
      <c r="H25" s="353">
        <v>20</v>
      </c>
      <c r="I25" s="343">
        <v>49</v>
      </c>
      <c r="J25" s="854">
        <v>113</v>
      </c>
      <c r="K25" s="349">
        <v>2664</v>
      </c>
      <c r="L25" s="343">
        <v>2</v>
      </c>
      <c r="M25" s="348" t="s">
        <v>319</v>
      </c>
      <c r="N25" s="349">
        <v>137</v>
      </c>
      <c r="O25" s="352">
        <v>74</v>
      </c>
      <c r="P25" s="343">
        <v>20</v>
      </c>
      <c r="Q25" s="345">
        <v>49</v>
      </c>
      <c r="R25" s="349">
        <v>70</v>
      </c>
      <c r="S25" s="343">
        <v>2</v>
      </c>
      <c r="T25" s="350" t="s">
        <v>319</v>
      </c>
    </row>
    <row r="26" spans="1:20" ht="6" customHeight="1">
      <c r="A26" s="335"/>
      <c r="B26" s="342"/>
      <c r="C26" s="343"/>
      <c r="D26" s="343"/>
      <c r="E26" s="343"/>
      <c r="F26" s="352"/>
      <c r="G26" s="353"/>
      <c r="H26" s="370"/>
      <c r="I26" s="365"/>
      <c r="J26" s="855"/>
      <c r="K26" s="349"/>
      <c r="L26" s="343"/>
      <c r="M26" s="345"/>
      <c r="N26" s="367"/>
      <c r="O26" s="849"/>
      <c r="P26" s="343"/>
      <c r="Q26" s="345"/>
      <c r="R26" s="349"/>
      <c r="S26" s="343"/>
      <c r="T26" s="353"/>
    </row>
    <row r="27" spans="1:20" ht="13.5" customHeight="1">
      <c r="A27" s="354" t="s">
        <v>286</v>
      </c>
      <c r="B27" s="355">
        <v>42385</v>
      </c>
      <c r="C27" s="356">
        <f>SUM(C28:C43)</f>
        <v>10951</v>
      </c>
      <c r="D27" s="357">
        <f>SUM(D28:D43)</f>
        <v>1309</v>
      </c>
      <c r="E27" s="357">
        <f>SUM(E28:E43)</f>
        <v>5853</v>
      </c>
      <c r="F27" s="358">
        <f>SUM(F28:F43)</f>
        <v>2305</v>
      </c>
      <c r="G27" s="850">
        <v>21454</v>
      </c>
      <c r="H27" s="350">
        <f>SUM(H28:H43)</f>
        <v>10112</v>
      </c>
      <c r="I27" s="344">
        <f>SUM(I28:I43)</f>
        <v>10592</v>
      </c>
      <c r="J27" s="856">
        <v>2818</v>
      </c>
      <c r="K27" s="385">
        <v>29512</v>
      </c>
      <c r="L27" s="359">
        <f>SUM(L28:L43)</f>
        <v>6523</v>
      </c>
      <c r="M27" s="360">
        <f>SUM(M28:M43)</f>
        <v>1308</v>
      </c>
      <c r="N27" s="346">
        <v>23165</v>
      </c>
      <c r="O27" s="347">
        <v>18984</v>
      </c>
      <c r="P27" s="359">
        <f>SUM(P28:P43)</f>
        <v>8597</v>
      </c>
      <c r="Q27" s="360">
        <f>SUM(Q28:Q43)</f>
        <v>9852</v>
      </c>
      <c r="R27" s="361">
        <f>SUM(R28:R43)</f>
        <v>10410</v>
      </c>
      <c r="S27" s="359">
        <f>SUM(S28:S43)</f>
        <v>4645</v>
      </c>
      <c r="T27" s="362">
        <f>SUM(T28:T43)</f>
        <v>1049</v>
      </c>
    </row>
    <row r="28" spans="1:20" ht="13.5" customHeight="1">
      <c r="A28" s="335" t="s">
        <v>718</v>
      </c>
      <c r="B28" s="342">
        <v>6465</v>
      </c>
      <c r="C28" s="343">
        <v>2850</v>
      </c>
      <c r="D28" s="344" t="s">
        <v>319</v>
      </c>
      <c r="E28" s="343">
        <v>3060</v>
      </c>
      <c r="F28" s="347" t="s">
        <v>319</v>
      </c>
      <c r="G28" s="350">
        <v>555</v>
      </c>
      <c r="H28" s="353">
        <v>383</v>
      </c>
      <c r="I28" s="343">
        <v>100</v>
      </c>
      <c r="J28" s="856" t="s">
        <v>319</v>
      </c>
      <c r="K28" s="349">
        <v>6436</v>
      </c>
      <c r="L28" s="343">
        <v>409</v>
      </c>
      <c r="M28" s="345">
        <v>45</v>
      </c>
      <c r="N28" s="346" t="s">
        <v>319</v>
      </c>
      <c r="O28" s="347" t="s">
        <v>319</v>
      </c>
      <c r="P28" s="344" t="s">
        <v>319</v>
      </c>
      <c r="Q28" s="348" t="s">
        <v>319</v>
      </c>
      <c r="R28" s="346" t="s">
        <v>319</v>
      </c>
      <c r="S28" s="344" t="s">
        <v>319</v>
      </c>
      <c r="T28" s="350" t="s">
        <v>319</v>
      </c>
    </row>
    <row r="29" spans="1:20" ht="13.5" customHeight="1">
      <c r="A29" s="335" t="s">
        <v>291</v>
      </c>
      <c r="B29" s="342">
        <v>1924</v>
      </c>
      <c r="C29" s="343">
        <v>65</v>
      </c>
      <c r="D29" s="343">
        <v>1</v>
      </c>
      <c r="E29" s="343">
        <v>520</v>
      </c>
      <c r="F29" s="352">
        <v>102</v>
      </c>
      <c r="G29" s="353">
        <v>1249</v>
      </c>
      <c r="H29" s="353">
        <v>856</v>
      </c>
      <c r="I29" s="343">
        <v>312</v>
      </c>
      <c r="J29" s="854">
        <v>89</v>
      </c>
      <c r="K29" s="349">
        <v>2287</v>
      </c>
      <c r="L29" s="343">
        <v>1378</v>
      </c>
      <c r="M29" s="345">
        <v>153</v>
      </c>
      <c r="N29" s="349">
        <v>173</v>
      </c>
      <c r="O29" s="352">
        <v>67</v>
      </c>
      <c r="P29" s="343">
        <v>47</v>
      </c>
      <c r="Q29" s="345">
        <v>20</v>
      </c>
      <c r="R29" s="349">
        <v>169</v>
      </c>
      <c r="S29" s="343">
        <v>58</v>
      </c>
      <c r="T29" s="353">
        <v>5</v>
      </c>
    </row>
    <row r="30" spans="1:20" ht="13.5" customHeight="1">
      <c r="A30" s="335" t="s">
        <v>197</v>
      </c>
      <c r="B30" s="342">
        <v>1799</v>
      </c>
      <c r="C30" s="343">
        <v>216</v>
      </c>
      <c r="D30" s="343">
        <v>7</v>
      </c>
      <c r="E30" s="343">
        <v>238</v>
      </c>
      <c r="F30" s="352">
        <v>186</v>
      </c>
      <c r="G30" s="353">
        <v>1221</v>
      </c>
      <c r="H30" s="353">
        <v>623</v>
      </c>
      <c r="I30" s="343">
        <v>512</v>
      </c>
      <c r="J30" s="854">
        <v>117</v>
      </c>
      <c r="K30" s="349">
        <v>1182</v>
      </c>
      <c r="L30" s="343">
        <v>398</v>
      </c>
      <c r="M30" s="345">
        <v>120</v>
      </c>
      <c r="N30" s="349">
        <v>798</v>
      </c>
      <c r="O30" s="352">
        <v>588</v>
      </c>
      <c r="P30" s="343">
        <v>349</v>
      </c>
      <c r="Q30" s="345">
        <v>210</v>
      </c>
      <c r="R30" s="349">
        <v>584</v>
      </c>
      <c r="S30" s="343">
        <v>285</v>
      </c>
      <c r="T30" s="353">
        <v>60</v>
      </c>
    </row>
    <row r="31" spans="1:20" ht="13.5" customHeight="1">
      <c r="A31" s="335" t="s">
        <v>198</v>
      </c>
      <c r="B31" s="342">
        <v>1978</v>
      </c>
      <c r="C31" s="343">
        <v>241</v>
      </c>
      <c r="D31" s="343">
        <v>20</v>
      </c>
      <c r="E31" s="343">
        <v>187</v>
      </c>
      <c r="F31" s="352">
        <v>183</v>
      </c>
      <c r="G31" s="353">
        <v>1279</v>
      </c>
      <c r="H31" s="353">
        <v>657</v>
      </c>
      <c r="I31" s="343">
        <v>587</v>
      </c>
      <c r="J31" s="854">
        <v>251</v>
      </c>
      <c r="K31" s="349">
        <v>1291</v>
      </c>
      <c r="L31" s="343">
        <v>457</v>
      </c>
      <c r="M31" s="345">
        <v>100</v>
      </c>
      <c r="N31" s="349">
        <v>1463</v>
      </c>
      <c r="O31" s="352">
        <v>1215</v>
      </c>
      <c r="P31" s="343">
        <v>628</v>
      </c>
      <c r="Q31" s="345">
        <v>556</v>
      </c>
      <c r="R31" s="349">
        <v>814</v>
      </c>
      <c r="S31" s="343">
        <v>440</v>
      </c>
      <c r="T31" s="353">
        <v>95</v>
      </c>
    </row>
    <row r="32" spans="1:20" ht="13.5" customHeight="1">
      <c r="A32" s="335" t="s">
        <v>199</v>
      </c>
      <c r="B32" s="342">
        <v>2501</v>
      </c>
      <c r="C32" s="343">
        <v>182</v>
      </c>
      <c r="D32" s="343">
        <v>45</v>
      </c>
      <c r="E32" s="343">
        <v>164</v>
      </c>
      <c r="F32" s="352">
        <v>162</v>
      </c>
      <c r="G32" s="353">
        <v>1794</v>
      </c>
      <c r="H32" s="353">
        <v>869</v>
      </c>
      <c r="I32" s="343">
        <v>881</v>
      </c>
      <c r="J32" s="854">
        <v>316</v>
      </c>
      <c r="K32" s="349">
        <v>1352</v>
      </c>
      <c r="L32" s="343">
        <v>480</v>
      </c>
      <c r="M32" s="345">
        <v>121</v>
      </c>
      <c r="N32" s="349">
        <v>2064</v>
      </c>
      <c r="O32" s="352">
        <v>1773</v>
      </c>
      <c r="P32" s="343">
        <v>859</v>
      </c>
      <c r="Q32" s="345">
        <v>870</v>
      </c>
      <c r="R32" s="349">
        <v>928</v>
      </c>
      <c r="S32" s="343">
        <v>472</v>
      </c>
      <c r="T32" s="353">
        <v>121</v>
      </c>
    </row>
    <row r="33" spans="1:20" ht="13.5" customHeight="1">
      <c r="A33" s="335" t="s">
        <v>200</v>
      </c>
      <c r="B33" s="342">
        <v>3447</v>
      </c>
      <c r="C33" s="343">
        <v>200</v>
      </c>
      <c r="D33" s="343">
        <v>100</v>
      </c>
      <c r="E33" s="343">
        <v>208</v>
      </c>
      <c r="F33" s="352">
        <v>207</v>
      </c>
      <c r="G33" s="353">
        <v>2570</v>
      </c>
      <c r="H33" s="353">
        <v>1159</v>
      </c>
      <c r="I33" s="343">
        <v>1367</v>
      </c>
      <c r="J33" s="854">
        <v>369</v>
      </c>
      <c r="K33" s="349">
        <v>1600</v>
      </c>
      <c r="L33" s="343">
        <v>541</v>
      </c>
      <c r="M33" s="345">
        <v>138</v>
      </c>
      <c r="N33" s="349">
        <v>2977</v>
      </c>
      <c r="O33" s="352">
        <v>2564</v>
      </c>
      <c r="P33" s="343">
        <v>1155</v>
      </c>
      <c r="Q33" s="345">
        <v>1366</v>
      </c>
      <c r="R33" s="349">
        <v>1129</v>
      </c>
      <c r="S33" s="343">
        <v>535</v>
      </c>
      <c r="T33" s="353">
        <v>138</v>
      </c>
    </row>
    <row r="34" spans="1:20" ht="13.5" customHeight="1">
      <c r="A34" s="335" t="s">
        <v>201</v>
      </c>
      <c r="B34" s="342">
        <v>3479</v>
      </c>
      <c r="C34" s="343">
        <v>187</v>
      </c>
      <c r="D34" s="343">
        <v>123</v>
      </c>
      <c r="E34" s="343">
        <v>198</v>
      </c>
      <c r="F34" s="352">
        <v>198</v>
      </c>
      <c r="G34" s="353">
        <v>2641</v>
      </c>
      <c r="H34" s="353">
        <v>1064</v>
      </c>
      <c r="I34" s="343">
        <v>1521</v>
      </c>
      <c r="J34" s="854">
        <v>330</v>
      </c>
      <c r="K34" s="349">
        <v>1476</v>
      </c>
      <c r="L34" s="343">
        <v>453</v>
      </c>
      <c r="M34" s="345">
        <v>129</v>
      </c>
      <c r="N34" s="349">
        <v>3065</v>
      </c>
      <c r="O34" s="352">
        <v>2640</v>
      </c>
      <c r="P34" s="343">
        <v>1064</v>
      </c>
      <c r="Q34" s="345">
        <v>1520</v>
      </c>
      <c r="R34" s="349">
        <v>1061</v>
      </c>
      <c r="S34" s="343">
        <v>451</v>
      </c>
      <c r="T34" s="353">
        <v>129</v>
      </c>
    </row>
    <row r="35" spans="1:20" ht="13.5" customHeight="1">
      <c r="A35" s="335" t="s">
        <v>202</v>
      </c>
      <c r="B35" s="342">
        <v>2994</v>
      </c>
      <c r="C35" s="343">
        <v>167</v>
      </c>
      <c r="D35" s="343">
        <v>108</v>
      </c>
      <c r="E35" s="343">
        <v>157</v>
      </c>
      <c r="F35" s="352">
        <v>155</v>
      </c>
      <c r="G35" s="353">
        <v>2295</v>
      </c>
      <c r="H35" s="353">
        <v>936</v>
      </c>
      <c r="I35" s="343">
        <v>1295</v>
      </c>
      <c r="J35" s="854">
        <v>267</v>
      </c>
      <c r="K35" s="349">
        <v>1376</v>
      </c>
      <c r="L35" s="343">
        <v>485</v>
      </c>
      <c r="M35" s="345">
        <v>128</v>
      </c>
      <c r="N35" s="349">
        <v>2636</v>
      </c>
      <c r="O35" s="352">
        <v>2292</v>
      </c>
      <c r="P35" s="343">
        <v>934</v>
      </c>
      <c r="Q35" s="345">
        <v>1294</v>
      </c>
      <c r="R35" s="349">
        <v>1020</v>
      </c>
      <c r="S35" s="343">
        <v>484</v>
      </c>
      <c r="T35" s="353">
        <v>128</v>
      </c>
    </row>
    <row r="36" spans="1:20" ht="13.5" customHeight="1">
      <c r="A36" s="335" t="s">
        <v>203</v>
      </c>
      <c r="B36" s="342">
        <v>2588</v>
      </c>
      <c r="C36" s="343">
        <v>139</v>
      </c>
      <c r="D36" s="343">
        <v>118</v>
      </c>
      <c r="E36" s="343">
        <v>159</v>
      </c>
      <c r="F36" s="352">
        <v>158</v>
      </c>
      <c r="G36" s="353">
        <v>1985</v>
      </c>
      <c r="H36" s="353">
        <v>815</v>
      </c>
      <c r="I36" s="343">
        <v>1124</v>
      </c>
      <c r="J36" s="854">
        <v>187</v>
      </c>
      <c r="K36" s="349">
        <v>1196</v>
      </c>
      <c r="L36" s="343">
        <v>452</v>
      </c>
      <c r="M36" s="345">
        <v>95</v>
      </c>
      <c r="N36" s="349">
        <v>2302</v>
      </c>
      <c r="O36" s="352">
        <v>1984</v>
      </c>
      <c r="P36" s="343">
        <v>814</v>
      </c>
      <c r="Q36" s="345">
        <v>1124</v>
      </c>
      <c r="R36" s="349">
        <v>910</v>
      </c>
      <c r="S36" s="343">
        <v>452</v>
      </c>
      <c r="T36" s="353">
        <v>94</v>
      </c>
    </row>
    <row r="37" spans="1:20" ht="13.5" customHeight="1">
      <c r="A37" s="335" t="s">
        <v>204</v>
      </c>
      <c r="B37" s="342">
        <v>2723</v>
      </c>
      <c r="C37" s="343">
        <v>259</v>
      </c>
      <c r="D37" s="343">
        <v>131</v>
      </c>
      <c r="E37" s="343">
        <v>178</v>
      </c>
      <c r="F37" s="352">
        <v>173</v>
      </c>
      <c r="G37" s="353">
        <v>1975</v>
      </c>
      <c r="H37" s="353">
        <v>919</v>
      </c>
      <c r="I37" s="343">
        <v>1002</v>
      </c>
      <c r="J37" s="854">
        <v>180</v>
      </c>
      <c r="K37" s="349">
        <v>1361</v>
      </c>
      <c r="L37" s="343">
        <v>454</v>
      </c>
      <c r="M37" s="345">
        <v>105</v>
      </c>
      <c r="N37" s="349">
        <v>2320</v>
      </c>
      <c r="O37" s="352">
        <v>1975</v>
      </c>
      <c r="P37" s="343">
        <v>919</v>
      </c>
      <c r="Q37" s="345">
        <v>1002</v>
      </c>
      <c r="R37" s="349">
        <v>958</v>
      </c>
      <c r="S37" s="343">
        <v>454</v>
      </c>
      <c r="T37" s="353">
        <v>105</v>
      </c>
    </row>
    <row r="38" spans="1:20" ht="13.5" customHeight="1">
      <c r="A38" s="335" t="s">
        <v>205</v>
      </c>
      <c r="B38" s="342">
        <v>3457</v>
      </c>
      <c r="C38" s="343">
        <v>783</v>
      </c>
      <c r="D38" s="343">
        <v>226</v>
      </c>
      <c r="E38" s="343">
        <v>260</v>
      </c>
      <c r="F38" s="352">
        <v>258</v>
      </c>
      <c r="G38" s="353">
        <v>2034</v>
      </c>
      <c r="H38" s="353">
        <v>952</v>
      </c>
      <c r="I38" s="343">
        <v>1028</v>
      </c>
      <c r="J38" s="854">
        <v>154</v>
      </c>
      <c r="K38" s="349">
        <v>2098</v>
      </c>
      <c r="L38" s="343">
        <v>523</v>
      </c>
      <c r="M38" s="345">
        <v>98</v>
      </c>
      <c r="N38" s="349">
        <v>2545</v>
      </c>
      <c r="O38" s="352">
        <v>2032</v>
      </c>
      <c r="P38" s="343">
        <v>951</v>
      </c>
      <c r="Q38" s="345">
        <v>1027</v>
      </c>
      <c r="R38" s="349">
        <v>1186</v>
      </c>
      <c r="S38" s="343">
        <v>521</v>
      </c>
      <c r="T38" s="353">
        <v>98</v>
      </c>
    </row>
    <row r="39" spans="1:20" ht="13.5" customHeight="1">
      <c r="A39" s="335" t="s">
        <v>206</v>
      </c>
      <c r="B39" s="342">
        <v>2752</v>
      </c>
      <c r="C39" s="343">
        <v>1271</v>
      </c>
      <c r="D39" s="343">
        <v>161</v>
      </c>
      <c r="E39" s="343">
        <v>255</v>
      </c>
      <c r="F39" s="352">
        <v>255</v>
      </c>
      <c r="G39" s="353">
        <v>945</v>
      </c>
      <c r="H39" s="353">
        <v>489</v>
      </c>
      <c r="I39" s="343">
        <v>413</v>
      </c>
      <c r="J39" s="854">
        <v>120</v>
      </c>
      <c r="K39" s="349">
        <v>2236</v>
      </c>
      <c r="L39" s="343">
        <v>332</v>
      </c>
      <c r="M39" s="345">
        <v>54</v>
      </c>
      <c r="N39" s="349">
        <v>1376</v>
      </c>
      <c r="O39" s="352">
        <v>945</v>
      </c>
      <c r="P39" s="343">
        <v>489</v>
      </c>
      <c r="Q39" s="345">
        <v>413</v>
      </c>
      <c r="R39" s="349">
        <v>860</v>
      </c>
      <c r="S39" s="343">
        <v>332</v>
      </c>
      <c r="T39" s="353">
        <v>54</v>
      </c>
    </row>
    <row r="40" spans="1:20" ht="13.5" customHeight="1">
      <c r="A40" s="335" t="s">
        <v>207</v>
      </c>
      <c r="B40" s="342">
        <v>2231</v>
      </c>
      <c r="C40" s="343">
        <v>1408</v>
      </c>
      <c r="D40" s="343">
        <v>118</v>
      </c>
      <c r="E40" s="343">
        <v>154</v>
      </c>
      <c r="F40" s="352">
        <v>153</v>
      </c>
      <c r="G40" s="353">
        <v>452</v>
      </c>
      <c r="H40" s="353">
        <v>214</v>
      </c>
      <c r="I40" s="343">
        <v>215</v>
      </c>
      <c r="J40" s="854">
        <v>99</v>
      </c>
      <c r="K40" s="349">
        <v>1936</v>
      </c>
      <c r="L40" s="343">
        <v>118</v>
      </c>
      <c r="M40" s="345">
        <v>16</v>
      </c>
      <c r="N40" s="349">
        <v>721</v>
      </c>
      <c r="O40" s="352">
        <v>450</v>
      </c>
      <c r="P40" s="343">
        <v>212</v>
      </c>
      <c r="Q40" s="345">
        <v>215</v>
      </c>
      <c r="R40" s="349">
        <v>428</v>
      </c>
      <c r="S40" s="343">
        <v>118</v>
      </c>
      <c r="T40" s="353">
        <v>16</v>
      </c>
    </row>
    <row r="41" spans="1:20" ht="13.5" customHeight="1">
      <c r="A41" s="335" t="s">
        <v>208</v>
      </c>
      <c r="B41" s="342">
        <v>1913</v>
      </c>
      <c r="C41" s="343">
        <v>1359</v>
      </c>
      <c r="D41" s="343">
        <v>86</v>
      </c>
      <c r="E41" s="343">
        <v>88</v>
      </c>
      <c r="F41" s="352">
        <v>88</v>
      </c>
      <c r="G41" s="353">
        <v>263</v>
      </c>
      <c r="H41" s="353">
        <v>103</v>
      </c>
      <c r="I41" s="343">
        <v>125</v>
      </c>
      <c r="J41" s="854">
        <v>117</v>
      </c>
      <c r="K41" s="349">
        <v>1723</v>
      </c>
      <c r="L41" s="343">
        <v>36</v>
      </c>
      <c r="M41" s="345">
        <v>2</v>
      </c>
      <c r="N41" s="349">
        <v>437</v>
      </c>
      <c r="O41" s="352">
        <v>263</v>
      </c>
      <c r="P41" s="343">
        <v>103</v>
      </c>
      <c r="Q41" s="345">
        <v>125</v>
      </c>
      <c r="R41" s="349">
        <v>247</v>
      </c>
      <c r="S41" s="343">
        <v>36</v>
      </c>
      <c r="T41" s="353">
        <v>2</v>
      </c>
    </row>
    <row r="42" spans="1:20" ht="13.5" customHeight="1">
      <c r="A42" s="335" t="s">
        <v>209</v>
      </c>
      <c r="B42" s="342">
        <v>1257</v>
      </c>
      <c r="C42" s="343">
        <v>987</v>
      </c>
      <c r="D42" s="343">
        <v>44</v>
      </c>
      <c r="E42" s="343">
        <v>19</v>
      </c>
      <c r="F42" s="352">
        <v>19</v>
      </c>
      <c r="G42" s="353">
        <v>138</v>
      </c>
      <c r="H42" s="353">
        <v>56</v>
      </c>
      <c r="I42" s="343">
        <v>72</v>
      </c>
      <c r="J42" s="854">
        <v>69</v>
      </c>
      <c r="K42" s="349">
        <v>1139</v>
      </c>
      <c r="L42" s="343">
        <v>6</v>
      </c>
      <c r="M42" s="345">
        <v>4</v>
      </c>
      <c r="N42" s="349">
        <v>201</v>
      </c>
      <c r="O42" s="352">
        <v>138</v>
      </c>
      <c r="P42" s="343">
        <v>56</v>
      </c>
      <c r="Q42" s="345">
        <v>72</v>
      </c>
      <c r="R42" s="349">
        <v>83</v>
      </c>
      <c r="S42" s="343">
        <v>6</v>
      </c>
      <c r="T42" s="353">
        <v>4</v>
      </c>
    </row>
    <row r="43" spans="1:20" ht="13.5" customHeight="1">
      <c r="A43" s="335" t="s">
        <v>585</v>
      </c>
      <c r="B43" s="342">
        <v>759</v>
      </c>
      <c r="C43" s="343">
        <v>637</v>
      </c>
      <c r="D43" s="343">
        <v>21</v>
      </c>
      <c r="E43" s="343">
        <v>8</v>
      </c>
      <c r="F43" s="352">
        <v>8</v>
      </c>
      <c r="G43" s="353">
        <v>58</v>
      </c>
      <c r="H43" s="353">
        <v>17</v>
      </c>
      <c r="I43" s="343">
        <v>38</v>
      </c>
      <c r="J43" s="854">
        <v>35</v>
      </c>
      <c r="K43" s="349">
        <v>705</v>
      </c>
      <c r="L43" s="343">
        <v>1</v>
      </c>
      <c r="M43" s="348" t="s">
        <v>319</v>
      </c>
      <c r="N43" s="349">
        <v>87</v>
      </c>
      <c r="O43" s="352">
        <v>58</v>
      </c>
      <c r="P43" s="343">
        <v>17</v>
      </c>
      <c r="Q43" s="345">
        <v>38</v>
      </c>
      <c r="R43" s="349">
        <v>33</v>
      </c>
      <c r="S43" s="343">
        <v>1</v>
      </c>
      <c r="T43" s="350" t="s">
        <v>319</v>
      </c>
    </row>
    <row r="44" spans="1:20" ht="6" customHeight="1">
      <c r="A44" s="363"/>
      <c r="B44" s="364"/>
      <c r="C44" s="365"/>
      <c r="D44" s="365"/>
      <c r="E44" s="365"/>
      <c r="F44" s="368"/>
      <c r="G44" s="370"/>
      <c r="H44" s="370"/>
      <c r="I44" s="365"/>
      <c r="J44" s="855"/>
      <c r="K44" s="367"/>
      <c r="L44" s="365"/>
      <c r="M44" s="369"/>
      <c r="N44" s="367"/>
      <c r="O44" s="368"/>
      <c r="P44" s="365"/>
      <c r="Q44" s="366"/>
      <c r="R44" s="367"/>
      <c r="S44" s="365"/>
      <c r="T44" s="370"/>
    </row>
    <row r="45" spans="1:20" ht="13.5" customHeight="1">
      <c r="A45" s="371" t="s">
        <v>287</v>
      </c>
      <c r="B45" s="342">
        <v>50853</v>
      </c>
      <c r="C45" s="343">
        <f>SUM(C46:C61)</f>
        <v>25290</v>
      </c>
      <c r="D45" s="343">
        <f>SUM(D46:D61)</f>
        <v>1293</v>
      </c>
      <c r="E45" s="343">
        <f>SUM(E46:E61)</f>
        <v>7457</v>
      </c>
      <c r="F45" s="352">
        <f>SUM(F46:F61)</f>
        <v>4385</v>
      </c>
      <c r="G45" s="851">
        <v>13935</v>
      </c>
      <c r="H45" s="353">
        <f>SUM(H46:H61)</f>
        <v>8544</v>
      </c>
      <c r="I45" s="343">
        <f>SUM(I46:I61)</f>
        <v>4770</v>
      </c>
      <c r="J45" s="854">
        <v>2878</v>
      </c>
      <c r="K45" s="386">
        <v>45156</v>
      </c>
      <c r="L45" s="372">
        <f>SUM(L46:L61)</f>
        <v>6795</v>
      </c>
      <c r="M45" s="373">
        <f>SUM(M46:M61)</f>
        <v>822</v>
      </c>
      <c r="N45" s="349">
        <v>17304</v>
      </c>
      <c r="O45" s="352">
        <v>11265</v>
      </c>
      <c r="P45" s="372">
        <f>SUM(P46:P61)</f>
        <v>6638</v>
      </c>
      <c r="Q45" s="373">
        <f>SUM(Q46:Q61)</f>
        <v>4228</v>
      </c>
      <c r="R45" s="374">
        <f>SUM(R46:R61)</f>
        <v>12578</v>
      </c>
      <c r="S45" s="372">
        <f>SUM(S46:S61)</f>
        <v>5408</v>
      </c>
      <c r="T45" s="375">
        <f>SUM(T46:T61)</f>
        <v>732</v>
      </c>
    </row>
    <row r="46" spans="1:20" ht="13.5" customHeight="1">
      <c r="A46" s="335" t="s">
        <v>718</v>
      </c>
      <c r="B46" s="342">
        <v>6170</v>
      </c>
      <c r="C46" s="343">
        <v>2746</v>
      </c>
      <c r="D46" s="344" t="s">
        <v>319</v>
      </c>
      <c r="E46" s="343">
        <v>2703</v>
      </c>
      <c r="F46" s="347" t="s">
        <v>319</v>
      </c>
      <c r="G46" s="350">
        <v>721</v>
      </c>
      <c r="H46" s="353">
        <v>571</v>
      </c>
      <c r="I46" s="343">
        <v>67</v>
      </c>
      <c r="J46" s="856" t="s">
        <v>319</v>
      </c>
      <c r="K46" s="349">
        <v>5728</v>
      </c>
      <c r="L46" s="343">
        <v>190</v>
      </c>
      <c r="M46" s="345">
        <v>6</v>
      </c>
      <c r="N46" s="346" t="s">
        <v>319</v>
      </c>
      <c r="O46" s="347" t="s">
        <v>319</v>
      </c>
      <c r="P46" s="344" t="s">
        <v>319</v>
      </c>
      <c r="Q46" s="348" t="s">
        <v>319</v>
      </c>
      <c r="R46" s="346" t="s">
        <v>319</v>
      </c>
      <c r="S46" s="344" t="s">
        <v>319</v>
      </c>
      <c r="T46" s="350" t="s">
        <v>319</v>
      </c>
    </row>
    <row r="47" spans="1:20" ht="13.5" customHeight="1">
      <c r="A47" s="335" t="s">
        <v>291</v>
      </c>
      <c r="B47" s="342">
        <v>1869</v>
      </c>
      <c r="C47" s="343">
        <v>44</v>
      </c>
      <c r="D47" s="344">
        <v>1</v>
      </c>
      <c r="E47" s="343">
        <v>390</v>
      </c>
      <c r="F47" s="352">
        <v>70</v>
      </c>
      <c r="G47" s="353">
        <v>1355</v>
      </c>
      <c r="H47" s="353">
        <v>1024</v>
      </c>
      <c r="I47" s="343">
        <v>245</v>
      </c>
      <c r="J47" s="854">
        <v>79</v>
      </c>
      <c r="K47" s="349">
        <v>1877</v>
      </c>
      <c r="L47" s="343">
        <v>1216</v>
      </c>
      <c r="M47" s="345">
        <v>61</v>
      </c>
      <c r="N47" s="349">
        <v>165</v>
      </c>
      <c r="O47" s="352">
        <v>91</v>
      </c>
      <c r="P47" s="343">
        <v>65</v>
      </c>
      <c r="Q47" s="345">
        <v>19</v>
      </c>
      <c r="R47" s="349">
        <v>167</v>
      </c>
      <c r="S47" s="343">
        <v>81</v>
      </c>
      <c r="T47" s="353">
        <v>5</v>
      </c>
    </row>
    <row r="48" spans="1:20" ht="13.5" customHeight="1">
      <c r="A48" s="335" t="s">
        <v>197</v>
      </c>
      <c r="B48" s="342">
        <v>2009</v>
      </c>
      <c r="C48" s="343">
        <v>208</v>
      </c>
      <c r="D48" s="343">
        <v>5</v>
      </c>
      <c r="E48" s="343">
        <v>297</v>
      </c>
      <c r="F48" s="352">
        <v>253</v>
      </c>
      <c r="G48" s="353">
        <v>1367</v>
      </c>
      <c r="H48" s="353">
        <v>776</v>
      </c>
      <c r="I48" s="343">
        <v>511</v>
      </c>
      <c r="J48" s="854">
        <v>132</v>
      </c>
      <c r="K48" s="349">
        <v>1334</v>
      </c>
      <c r="L48" s="343">
        <v>496</v>
      </c>
      <c r="M48" s="345">
        <v>116</v>
      </c>
      <c r="N48" s="349">
        <v>1056</v>
      </c>
      <c r="O48" s="352">
        <v>779</v>
      </c>
      <c r="P48" s="343">
        <v>451</v>
      </c>
      <c r="Q48" s="345">
        <v>304</v>
      </c>
      <c r="R48" s="349">
        <v>838</v>
      </c>
      <c r="S48" s="343">
        <v>448</v>
      </c>
      <c r="T48" s="353">
        <v>89</v>
      </c>
    </row>
    <row r="49" spans="1:20" ht="13.5" customHeight="1">
      <c r="A49" s="335" t="s">
        <v>198</v>
      </c>
      <c r="B49" s="342">
        <v>2507</v>
      </c>
      <c r="C49" s="343">
        <v>563</v>
      </c>
      <c r="D49" s="343">
        <v>31</v>
      </c>
      <c r="E49" s="343">
        <v>223</v>
      </c>
      <c r="F49" s="352">
        <v>223</v>
      </c>
      <c r="G49" s="353">
        <v>1428</v>
      </c>
      <c r="H49" s="353">
        <v>755</v>
      </c>
      <c r="I49" s="343">
        <v>638</v>
      </c>
      <c r="J49" s="854">
        <v>262</v>
      </c>
      <c r="K49" s="349">
        <v>1899</v>
      </c>
      <c r="L49" s="343">
        <v>647</v>
      </c>
      <c r="M49" s="345">
        <v>138</v>
      </c>
      <c r="N49" s="349">
        <v>1690</v>
      </c>
      <c r="O49" s="352">
        <v>1384</v>
      </c>
      <c r="P49" s="343">
        <v>731</v>
      </c>
      <c r="Q49" s="345">
        <v>619</v>
      </c>
      <c r="R49" s="349">
        <v>1122</v>
      </c>
      <c r="S49" s="343">
        <v>644</v>
      </c>
      <c r="T49" s="353">
        <v>138</v>
      </c>
    </row>
    <row r="50" spans="1:20" ht="13.5" customHeight="1">
      <c r="A50" s="335" t="s">
        <v>199</v>
      </c>
      <c r="B50" s="342">
        <v>3228</v>
      </c>
      <c r="C50" s="343">
        <v>1274</v>
      </c>
      <c r="D50" s="343">
        <v>54</v>
      </c>
      <c r="E50" s="343">
        <v>273</v>
      </c>
      <c r="F50" s="352">
        <v>273</v>
      </c>
      <c r="G50" s="353">
        <v>1351</v>
      </c>
      <c r="H50" s="353">
        <v>734</v>
      </c>
      <c r="I50" s="343">
        <v>597</v>
      </c>
      <c r="J50" s="854">
        <v>276</v>
      </c>
      <c r="K50" s="349">
        <v>2625</v>
      </c>
      <c r="L50" s="343">
        <v>616</v>
      </c>
      <c r="M50" s="345">
        <v>112</v>
      </c>
      <c r="N50" s="349">
        <v>1700</v>
      </c>
      <c r="O50" s="352">
        <v>1328</v>
      </c>
      <c r="P50" s="343">
        <v>724</v>
      </c>
      <c r="Q50" s="345">
        <v>585</v>
      </c>
      <c r="R50" s="349">
        <v>1117</v>
      </c>
      <c r="S50" s="343">
        <v>614</v>
      </c>
      <c r="T50" s="353">
        <v>112</v>
      </c>
    </row>
    <row r="51" spans="1:20" ht="13.5" customHeight="1">
      <c r="A51" s="335" t="s">
        <v>200</v>
      </c>
      <c r="B51" s="342">
        <v>4287</v>
      </c>
      <c r="C51" s="343">
        <v>1868</v>
      </c>
      <c r="D51" s="343">
        <v>114</v>
      </c>
      <c r="E51" s="343">
        <v>429</v>
      </c>
      <c r="F51" s="352">
        <v>428</v>
      </c>
      <c r="G51" s="353">
        <v>1529</v>
      </c>
      <c r="H51" s="353">
        <v>835</v>
      </c>
      <c r="I51" s="343">
        <v>648</v>
      </c>
      <c r="J51" s="854">
        <v>347</v>
      </c>
      <c r="K51" s="349">
        <v>3565</v>
      </c>
      <c r="L51" s="343">
        <v>661</v>
      </c>
      <c r="M51" s="345">
        <v>100</v>
      </c>
      <c r="N51" s="349">
        <v>2135</v>
      </c>
      <c r="O51" s="352">
        <v>1523</v>
      </c>
      <c r="P51" s="343">
        <v>832</v>
      </c>
      <c r="Q51" s="345">
        <v>645</v>
      </c>
      <c r="R51" s="349">
        <v>1415</v>
      </c>
      <c r="S51" s="343">
        <v>657</v>
      </c>
      <c r="T51" s="353">
        <v>100</v>
      </c>
    </row>
    <row r="52" spans="1:20" ht="13.5" customHeight="1">
      <c r="A52" s="335" t="s">
        <v>201</v>
      </c>
      <c r="B52" s="342">
        <v>3988</v>
      </c>
      <c r="C52" s="343">
        <v>1608</v>
      </c>
      <c r="D52" s="343">
        <v>127</v>
      </c>
      <c r="E52" s="343">
        <v>518</v>
      </c>
      <c r="F52" s="352">
        <v>517</v>
      </c>
      <c r="G52" s="353">
        <v>1421</v>
      </c>
      <c r="H52" s="353">
        <v>832</v>
      </c>
      <c r="I52" s="343">
        <v>553</v>
      </c>
      <c r="J52" s="854">
        <v>314</v>
      </c>
      <c r="K52" s="349">
        <v>3297</v>
      </c>
      <c r="L52" s="343">
        <v>627</v>
      </c>
      <c r="M52" s="345">
        <v>67</v>
      </c>
      <c r="N52" s="349">
        <v>2108</v>
      </c>
      <c r="O52" s="352">
        <v>1406</v>
      </c>
      <c r="P52" s="343">
        <v>822</v>
      </c>
      <c r="Q52" s="345">
        <v>548</v>
      </c>
      <c r="R52" s="349">
        <v>1430</v>
      </c>
      <c r="S52" s="343">
        <v>625</v>
      </c>
      <c r="T52" s="353">
        <v>67</v>
      </c>
    </row>
    <row r="53" spans="1:20" ht="13.5" customHeight="1">
      <c r="A53" s="335" t="s">
        <v>202</v>
      </c>
      <c r="B53" s="342">
        <v>3569</v>
      </c>
      <c r="C53" s="343">
        <v>1368</v>
      </c>
      <c r="D53" s="343">
        <v>145</v>
      </c>
      <c r="E53" s="343">
        <v>578</v>
      </c>
      <c r="F53" s="352">
        <v>577</v>
      </c>
      <c r="G53" s="353">
        <v>1253</v>
      </c>
      <c r="H53" s="353">
        <v>777</v>
      </c>
      <c r="I53" s="343">
        <v>437</v>
      </c>
      <c r="J53" s="854">
        <v>225</v>
      </c>
      <c r="K53" s="349">
        <v>3063</v>
      </c>
      <c r="L53" s="343">
        <v>641</v>
      </c>
      <c r="M53" s="345">
        <v>67</v>
      </c>
      <c r="N53" s="349">
        <v>2020</v>
      </c>
      <c r="O53" s="352">
        <v>1252</v>
      </c>
      <c r="P53" s="343">
        <v>777</v>
      </c>
      <c r="Q53" s="345">
        <v>437</v>
      </c>
      <c r="R53" s="349">
        <v>1514</v>
      </c>
      <c r="S53" s="343">
        <v>641</v>
      </c>
      <c r="T53" s="353">
        <v>67</v>
      </c>
    </row>
    <row r="54" spans="1:20" ht="13.5" customHeight="1">
      <c r="A54" s="335" t="s">
        <v>203</v>
      </c>
      <c r="B54" s="342">
        <v>3063</v>
      </c>
      <c r="C54" s="343">
        <v>1141</v>
      </c>
      <c r="D54" s="343">
        <v>121</v>
      </c>
      <c r="E54" s="343">
        <v>555</v>
      </c>
      <c r="F54" s="352">
        <v>555</v>
      </c>
      <c r="G54" s="353">
        <v>1059</v>
      </c>
      <c r="H54" s="353">
        <v>687</v>
      </c>
      <c r="I54" s="343">
        <v>335</v>
      </c>
      <c r="J54" s="854">
        <v>187</v>
      </c>
      <c r="K54" s="349">
        <v>2655</v>
      </c>
      <c r="L54" s="343">
        <v>577</v>
      </c>
      <c r="M54" s="345">
        <v>37</v>
      </c>
      <c r="N54" s="349">
        <v>1761</v>
      </c>
      <c r="O54" s="352">
        <v>1057</v>
      </c>
      <c r="P54" s="343">
        <v>686</v>
      </c>
      <c r="Q54" s="345">
        <v>334</v>
      </c>
      <c r="R54" s="349">
        <v>1353</v>
      </c>
      <c r="S54" s="343">
        <v>575</v>
      </c>
      <c r="T54" s="353">
        <v>37</v>
      </c>
    </row>
    <row r="55" spans="1:20" ht="13.5" customHeight="1">
      <c r="A55" s="335" t="s">
        <v>204</v>
      </c>
      <c r="B55" s="342">
        <v>3283</v>
      </c>
      <c r="C55" s="343">
        <v>1525</v>
      </c>
      <c r="D55" s="343">
        <v>145</v>
      </c>
      <c r="E55" s="343">
        <v>510</v>
      </c>
      <c r="F55" s="352">
        <v>510</v>
      </c>
      <c r="G55" s="353">
        <v>938</v>
      </c>
      <c r="H55" s="353">
        <v>623</v>
      </c>
      <c r="I55" s="343">
        <v>275</v>
      </c>
      <c r="J55" s="854">
        <v>165</v>
      </c>
      <c r="K55" s="349">
        <v>2924</v>
      </c>
      <c r="L55" s="343">
        <v>487</v>
      </c>
      <c r="M55" s="345">
        <v>52</v>
      </c>
      <c r="N55" s="349">
        <v>1605</v>
      </c>
      <c r="O55" s="352">
        <v>937</v>
      </c>
      <c r="P55" s="343">
        <v>623</v>
      </c>
      <c r="Q55" s="345">
        <v>274</v>
      </c>
      <c r="R55" s="349">
        <v>1246</v>
      </c>
      <c r="S55" s="343">
        <v>486</v>
      </c>
      <c r="T55" s="353">
        <v>52</v>
      </c>
    </row>
    <row r="56" spans="1:20" ht="13.5" customHeight="1">
      <c r="A56" s="335" t="s">
        <v>205</v>
      </c>
      <c r="B56" s="342">
        <v>4127</v>
      </c>
      <c r="C56" s="343">
        <v>2461</v>
      </c>
      <c r="D56" s="343">
        <v>180</v>
      </c>
      <c r="E56" s="343">
        <v>484</v>
      </c>
      <c r="F56" s="352">
        <v>484</v>
      </c>
      <c r="G56" s="353">
        <v>834</v>
      </c>
      <c r="H56" s="353">
        <v>556</v>
      </c>
      <c r="I56" s="343">
        <v>229</v>
      </c>
      <c r="J56" s="854">
        <v>168</v>
      </c>
      <c r="K56" s="349">
        <v>3783</v>
      </c>
      <c r="L56" s="343">
        <v>402</v>
      </c>
      <c r="M56" s="345">
        <v>39</v>
      </c>
      <c r="N56" s="349">
        <v>1515</v>
      </c>
      <c r="O56" s="352">
        <v>831</v>
      </c>
      <c r="P56" s="343">
        <v>554</v>
      </c>
      <c r="Q56" s="345">
        <v>229</v>
      </c>
      <c r="R56" s="349">
        <v>1172</v>
      </c>
      <c r="S56" s="343">
        <v>402</v>
      </c>
      <c r="T56" s="353">
        <v>38</v>
      </c>
    </row>
    <row r="57" spans="1:20" ht="13.5" customHeight="1">
      <c r="A57" s="335" t="s">
        <v>206</v>
      </c>
      <c r="B57" s="342">
        <v>3386</v>
      </c>
      <c r="C57" s="343">
        <v>2441</v>
      </c>
      <c r="D57" s="343">
        <v>146</v>
      </c>
      <c r="E57" s="343">
        <v>287</v>
      </c>
      <c r="F57" s="352">
        <v>287</v>
      </c>
      <c r="G57" s="353">
        <v>369</v>
      </c>
      <c r="H57" s="353">
        <v>226</v>
      </c>
      <c r="I57" s="343">
        <v>117</v>
      </c>
      <c r="J57" s="854">
        <v>143</v>
      </c>
      <c r="K57" s="349">
        <v>3219</v>
      </c>
      <c r="L57" s="343">
        <v>159</v>
      </c>
      <c r="M57" s="345">
        <v>17</v>
      </c>
      <c r="N57" s="349">
        <v>806</v>
      </c>
      <c r="O57" s="352">
        <v>368</v>
      </c>
      <c r="P57" s="343">
        <v>225</v>
      </c>
      <c r="Q57" s="345">
        <v>117</v>
      </c>
      <c r="R57" s="349">
        <v>640</v>
      </c>
      <c r="S57" s="343">
        <v>159</v>
      </c>
      <c r="T57" s="353">
        <v>17</v>
      </c>
    </row>
    <row r="58" spans="1:20" ht="13.5" customHeight="1">
      <c r="A58" s="335" t="s">
        <v>207</v>
      </c>
      <c r="B58" s="342">
        <v>2861</v>
      </c>
      <c r="C58" s="343">
        <v>2299</v>
      </c>
      <c r="D58" s="343">
        <v>96</v>
      </c>
      <c r="E58" s="343">
        <v>128</v>
      </c>
      <c r="F58" s="352">
        <v>127</v>
      </c>
      <c r="G58" s="353">
        <v>178</v>
      </c>
      <c r="H58" s="353">
        <v>99</v>
      </c>
      <c r="I58" s="343">
        <v>55</v>
      </c>
      <c r="J58" s="854">
        <v>160</v>
      </c>
      <c r="K58" s="349">
        <v>2764</v>
      </c>
      <c r="L58" s="343">
        <v>50</v>
      </c>
      <c r="M58" s="345">
        <v>7</v>
      </c>
      <c r="N58" s="349">
        <v>401</v>
      </c>
      <c r="O58" s="352">
        <v>177</v>
      </c>
      <c r="P58" s="343">
        <v>99</v>
      </c>
      <c r="Q58" s="345">
        <v>54</v>
      </c>
      <c r="R58" s="349">
        <v>305</v>
      </c>
      <c r="S58" s="343">
        <v>50</v>
      </c>
      <c r="T58" s="353">
        <v>7</v>
      </c>
    </row>
    <row r="59" spans="1:20" ht="13.5" customHeight="1">
      <c r="A59" s="335" t="s">
        <v>208</v>
      </c>
      <c r="B59" s="342">
        <v>2497</v>
      </c>
      <c r="C59" s="343">
        <v>2158</v>
      </c>
      <c r="D59" s="343">
        <v>61</v>
      </c>
      <c r="E59" s="343">
        <v>54</v>
      </c>
      <c r="F59" s="352">
        <v>53</v>
      </c>
      <c r="G59" s="353">
        <v>79</v>
      </c>
      <c r="H59" s="353">
        <v>30</v>
      </c>
      <c r="I59" s="343">
        <v>40</v>
      </c>
      <c r="J59" s="854">
        <v>145</v>
      </c>
      <c r="K59" s="349">
        <v>2451</v>
      </c>
      <c r="L59" s="343">
        <v>21</v>
      </c>
      <c r="M59" s="345">
        <v>3</v>
      </c>
      <c r="N59" s="349">
        <v>194</v>
      </c>
      <c r="O59" s="352">
        <v>79</v>
      </c>
      <c r="P59" s="343">
        <v>30</v>
      </c>
      <c r="Q59" s="345">
        <v>40</v>
      </c>
      <c r="R59" s="349">
        <v>148</v>
      </c>
      <c r="S59" s="343">
        <v>21</v>
      </c>
      <c r="T59" s="353">
        <v>3</v>
      </c>
    </row>
    <row r="60" spans="1:20" ht="13.5" customHeight="1">
      <c r="A60" s="335" t="s">
        <v>209</v>
      </c>
      <c r="B60" s="342">
        <v>1942</v>
      </c>
      <c r="C60" s="343">
        <v>1742</v>
      </c>
      <c r="D60" s="343">
        <v>44</v>
      </c>
      <c r="E60" s="343">
        <v>17</v>
      </c>
      <c r="F60" s="352">
        <v>17</v>
      </c>
      <c r="G60" s="353">
        <v>37</v>
      </c>
      <c r="H60" s="353">
        <v>16</v>
      </c>
      <c r="I60" s="343">
        <v>12</v>
      </c>
      <c r="J60" s="854">
        <v>102</v>
      </c>
      <c r="K60" s="349">
        <v>1918</v>
      </c>
      <c r="L60" s="344">
        <v>4</v>
      </c>
      <c r="M60" s="348" t="s">
        <v>319</v>
      </c>
      <c r="N60" s="349">
        <v>98</v>
      </c>
      <c r="O60" s="352">
        <v>37</v>
      </c>
      <c r="P60" s="343">
        <v>16</v>
      </c>
      <c r="Q60" s="345">
        <v>12</v>
      </c>
      <c r="R60" s="349">
        <v>74</v>
      </c>
      <c r="S60" s="344">
        <v>4</v>
      </c>
      <c r="T60" s="350" t="s">
        <v>319</v>
      </c>
    </row>
    <row r="61" spans="1:20" ht="13.5" customHeight="1">
      <c r="A61" s="376" t="s">
        <v>585</v>
      </c>
      <c r="B61" s="377">
        <v>1972</v>
      </c>
      <c r="C61" s="378">
        <v>1844</v>
      </c>
      <c r="D61" s="378">
        <v>23</v>
      </c>
      <c r="E61" s="378">
        <v>11</v>
      </c>
      <c r="F61" s="381">
        <v>11</v>
      </c>
      <c r="G61" s="852">
        <v>16</v>
      </c>
      <c r="H61" s="852">
        <v>3</v>
      </c>
      <c r="I61" s="378">
        <v>11</v>
      </c>
      <c r="J61" s="857">
        <v>78</v>
      </c>
      <c r="K61" s="380">
        <v>1959</v>
      </c>
      <c r="L61" s="382">
        <v>1</v>
      </c>
      <c r="M61" s="383" t="s">
        <v>319</v>
      </c>
      <c r="N61" s="380">
        <v>50</v>
      </c>
      <c r="O61" s="381">
        <v>16</v>
      </c>
      <c r="P61" s="378">
        <v>3</v>
      </c>
      <c r="Q61" s="379">
        <v>11</v>
      </c>
      <c r="R61" s="380">
        <v>37</v>
      </c>
      <c r="S61" s="382">
        <v>1</v>
      </c>
      <c r="T61" s="384" t="s">
        <v>319</v>
      </c>
    </row>
    <row r="62" spans="1:20" ht="13.5">
      <c r="A62" s="430" t="s">
        <v>726</v>
      </c>
      <c r="J62" s="444"/>
      <c r="K62" s="430" t="s">
        <v>727</v>
      </c>
      <c r="L62" s="444"/>
      <c r="M62" s="444"/>
      <c r="N62" s="444"/>
      <c r="P62" s="202"/>
      <c r="Q62" s="202"/>
      <c r="R62" s="202"/>
      <c r="S62" s="202"/>
      <c r="T62" s="202"/>
    </row>
    <row r="63" spans="10:20" ht="13.5">
      <c r="J63" s="444"/>
      <c r="K63" s="444"/>
      <c r="L63" s="444"/>
      <c r="M63" s="444"/>
      <c r="N63" s="444"/>
      <c r="P63" s="202"/>
      <c r="Q63" s="202"/>
      <c r="R63" s="202"/>
      <c r="S63" s="202"/>
      <c r="T63" s="202"/>
    </row>
    <row r="64" spans="10:20" ht="13.5">
      <c r="J64" s="444"/>
      <c r="K64" s="444"/>
      <c r="L64" s="444"/>
      <c r="M64" s="444"/>
      <c r="N64" s="444"/>
      <c r="P64" s="202"/>
      <c r="Q64" s="202"/>
      <c r="R64" s="202"/>
      <c r="S64" s="202"/>
      <c r="T64" s="202"/>
    </row>
    <row r="65" spans="10:20" ht="13.5">
      <c r="J65" s="444"/>
      <c r="K65" s="444"/>
      <c r="L65" s="444"/>
      <c r="M65" s="444"/>
      <c r="N65" s="444"/>
      <c r="P65" s="202"/>
      <c r="Q65" s="202"/>
      <c r="R65" s="202"/>
      <c r="S65" s="202"/>
      <c r="T65" s="202"/>
    </row>
    <row r="66" spans="10:20" ht="13.5">
      <c r="J66" s="444"/>
      <c r="K66" s="444"/>
      <c r="L66" s="444"/>
      <c r="M66" s="444"/>
      <c r="N66" s="444"/>
      <c r="P66" s="202"/>
      <c r="Q66" s="202"/>
      <c r="R66" s="202"/>
      <c r="S66" s="202"/>
      <c r="T66" s="202"/>
    </row>
    <row r="67" spans="10:20" ht="13.5">
      <c r="J67" s="444"/>
      <c r="K67" s="444"/>
      <c r="L67" s="444"/>
      <c r="M67" s="444"/>
      <c r="N67" s="444"/>
      <c r="P67" s="202"/>
      <c r="Q67" s="202"/>
      <c r="R67" s="202"/>
      <c r="S67" s="202"/>
      <c r="T67" s="202"/>
    </row>
    <row r="68" spans="10:20" ht="13.5">
      <c r="J68" s="444"/>
      <c r="K68" s="444"/>
      <c r="L68" s="444"/>
      <c r="M68" s="444"/>
      <c r="N68" s="444"/>
      <c r="P68" s="202"/>
      <c r="Q68" s="202"/>
      <c r="R68" s="202"/>
      <c r="S68" s="202"/>
      <c r="T68" s="202"/>
    </row>
    <row r="69" spans="10:20" ht="13.5">
      <c r="J69" s="444"/>
      <c r="K69" s="444"/>
      <c r="L69" s="444"/>
      <c r="M69" s="444"/>
      <c r="N69" s="444"/>
      <c r="P69" s="202"/>
      <c r="Q69" s="202"/>
      <c r="R69" s="202"/>
      <c r="S69" s="202"/>
      <c r="T69" s="202"/>
    </row>
    <row r="70" spans="10:20" ht="13.5">
      <c r="J70" s="444"/>
      <c r="K70" s="444"/>
      <c r="L70" s="444"/>
      <c r="M70" s="444"/>
      <c r="N70" s="444"/>
      <c r="P70" s="202"/>
      <c r="Q70" s="202"/>
      <c r="R70" s="202"/>
      <c r="S70" s="202"/>
      <c r="T70" s="202"/>
    </row>
    <row r="71" spans="10:20" ht="13.5">
      <c r="J71" s="444"/>
      <c r="K71" s="444"/>
      <c r="L71" s="444"/>
      <c r="M71" s="444"/>
      <c r="N71" s="444"/>
      <c r="P71" s="202"/>
      <c r="Q71" s="202"/>
      <c r="R71" s="202"/>
      <c r="S71" s="202"/>
      <c r="T71" s="202"/>
    </row>
    <row r="72" spans="10:20" ht="13.5">
      <c r="J72" s="444"/>
      <c r="K72" s="444"/>
      <c r="L72" s="444"/>
      <c r="M72" s="444"/>
      <c r="N72" s="444"/>
      <c r="P72" s="202"/>
      <c r="Q72" s="202"/>
      <c r="R72" s="202"/>
      <c r="S72" s="202"/>
      <c r="T72" s="202"/>
    </row>
    <row r="73" spans="16:20" ht="13.5">
      <c r="P73" s="202"/>
      <c r="Q73" s="202"/>
      <c r="R73" s="202"/>
      <c r="S73" s="202"/>
      <c r="T73" s="202"/>
    </row>
    <row r="74" spans="16:20" ht="13.5">
      <c r="P74" s="202"/>
      <c r="Q74" s="202"/>
      <c r="R74" s="202"/>
      <c r="S74" s="202"/>
      <c r="T74" s="202"/>
    </row>
    <row r="75" spans="16:20" ht="13.5">
      <c r="P75" s="202"/>
      <c r="Q75" s="202"/>
      <c r="R75" s="202"/>
      <c r="S75" s="202"/>
      <c r="T75" s="202"/>
    </row>
    <row r="76" spans="16:20" ht="13.5">
      <c r="P76" s="202"/>
      <c r="Q76" s="202"/>
      <c r="R76" s="202"/>
      <c r="S76" s="202"/>
      <c r="T76" s="202"/>
    </row>
    <row r="77" spans="16:20" ht="13.5">
      <c r="P77" s="202"/>
      <c r="Q77" s="202"/>
      <c r="R77" s="202"/>
      <c r="S77" s="202"/>
      <c r="T77" s="202"/>
    </row>
    <row r="78" spans="16:20" ht="13.5">
      <c r="P78" s="202"/>
      <c r="Q78" s="202"/>
      <c r="R78" s="202"/>
      <c r="S78" s="202"/>
      <c r="T78" s="202"/>
    </row>
    <row r="79" spans="16:20" ht="13.5">
      <c r="P79" s="202"/>
      <c r="Q79" s="202"/>
      <c r="R79" s="202"/>
      <c r="S79" s="202"/>
      <c r="T79" s="202"/>
    </row>
    <row r="80" spans="16:20" ht="13.5">
      <c r="P80" s="202"/>
      <c r="Q80" s="202"/>
      <c r="R80" s="202"/>
      <c r="S80" s="202"/>
      <c r="T80" s="202"/>
    </row>
    <row r="81" spans="16:20" ht="13.5">
      <c r="P81" s="202"/>
      <c r="Q81" s="202"/>
      <c r="R81" s="202"/>
      <c r="S81" s="202"/>
      <c r="T81" s="202"/>
    </row>
    <row r="82" spans="16:20" ht="13.5">
      <c r="P82" s="202"/>
      <c r="Q82" s="202"/>
      <c r="R82" s="202"/>
      <c r="S82" s="202"/>
      <c r="T82" s="202"/>
    </row>
    <row r="83" spans="16:20" ht="13.5">
      <c r="P83" s="202"/>
      <c r="Q83" s="202"/>
      <c r="R83" s="202"/>
      <c r="S83" s="202"/>
      <c r="T83" s="202"/>
    </row>
    <row r="84" spans="16:20" ht="13.5">
      <c r="P84" s="202"/>
      <c r="Q84" s="202"/>
      <c r="R84" s="202"/>
      <c r="S84" s="202"/>
      <c r="T84" s="202"/>
    </row>
    <row r="85" spans="16:20" ht="13.5">
      <c r="P85" s="202"/>
      <c r="Q85" s="202"/>
      <c r="R85" s="202"/>
      <c r="S85" s="202"/>
      <c r="T85" s="202"/>
    </row>
    <row r="86" spans="16:20" ht="13.5">
      <c r="P86" s="202"/>
      <c r="Q86" s="202"/>
      <c r="R86" s="202"/>
      <c r="S86" s="202"/>
      <c r="T86" s="202"/>
    </row>
    <row r="87" spans="16:20" ht="13.5">
      <c r="P87" s="202"/>
      <c r="Q87" s="202"/>
      <c r="R87" s="202"/>
      <c r="S87" s="202"/>
      <c r="T87" s="202"/>
    </row>
    <row r="88" spans="16:20" ht="13.5">
      <c r="P88" s="202"/>
      <c r="Q88" s="202"/>
      <c r="R88" s="202"/>
      <c r="S88" s="202"/>
      <c r="T88" s="202"/>
    </row>
    <row r="89" spans="16:20" ht="13.5">
      <c r="P89" s="202"/>
      <c r="Q89" s="202"/>
      <c r="R89" s="202"/>
      <c r="S89" s="202"/>
      <c r="T89" s="202"/>
    </row>
    <row r="90" spans="16:20" ht="13.5">
      <c r="P90" s="202"/>
      <c r="Q90" s="202"/>
      <c r="R90" s="202"/>
      <c r="S90" s="202"/>
      <c r="T90" s="202"/>
    </row>
    <row r="91" spans="16:20" ht="13.5">
      <c r="P91" s="202"/>
      <c r="Q91" s="202"/>
      <c r="R91" s="202"/>
      <c r="S91" s="202"/>
      <c r="T91" s="202"/>
    </row>
    <row r="92" spans="16:20" ht="13.5">
      <c r="P92" s="202"/>
      <c r="Q92" s="202"/>
      <c r="R92" s="202"/>
      <c r="S92" s="202"/>
      <c r="T92" s="202"/>
    </row>
    <row r="93" spans="16:20" ht="13.5">
      <c r="P93" s="202"/>
      <c r="Q93" s="202"/>
      <c r="R93" s="202"/>
      <c r="S93" s="202"/>
      <c r="T93" s="202"/>
    </row>
    <row r="94" spans="16:20" ht="13.5">
      <c r="P94" s="202"/>
      <c r="Q94" s="202"/>
      <c r="R94" s="202"/>
      <c r="S94" s="202"/>
      <c r="T94" s="202"/>
    </row>
    <row r="95" spans="16:20" ht="13.5">
      <c r="P95" s="202"/>
      <c r="Q95" s="202"/>
      <c r="R95" s="202"/>
      <c r="S95" s="202"/>
      <c r="T95" s="202"/>
    </row>
    <row r="96" spans="16:20" ht="13.5">
      <c r="P96" s="202"/>
      <c r="Q96" s="202"/>
      <c r="R96" s="202"/>
      <c r="S96" s="202"/>
      <c r="T96" s="202"/>
    </row>
    <row r="97" spans="16:20" ht="13.5">
      <c r="P97" s="202"/>
      <c r="Q97" s="202"/>
      <c r="R97" s="202"/>
      <c r="S97" s="202"/>
      <c r="T97" s="202"/>
    </row>
    <row r="98" spans="16:20" ht="13.5">
      <c r="P98" s="202"/>
      <c r="Q98" s="202"/>
      <c r="R98" s="202"/>
      <c r="S98" s="202"/>
      <c r="T98" s="202"/>
    </row>
    <row r="99" spans="16:20" ht="13.5">
      <c r="P99" s="202"/>
      <c r="Q99" s="202"/>
      <c r="R99" s="202"/>
      <c r="S99" s="202"/>
      <c r="T99" s="202"/>
    </row>
    <row r="100" spans="16:20" ht="13.5">
      <c r="P100" s="202"/>
      <c r="Q100" s="202"/>
      <c r="R100" s="202"/>
      <c r="S100" s="202"/>
      <c r="T100" s="202"/>
    </row>
    <row r="101" spans="16:20" ht="13.5">
      <c r="P101" s="202"/>
      <c r="Q101" s="202"/>
      <c r="R101" s="202"/>
      <c r="S101" s="202"/>
      <c r="T101" s="202"/>
    </row>
  </sheetData>
  <mergeCells count="21">
    <mergeCell ref="B6:B8"/>
    <mergeCell ref="A5:A8"/>
    <mergeCell ref="E6:E8"/>
    <mergeCell ref="F7:F8"/>
    <mergeCell ref="G6:G8"/>
    <mergeCell ref="C6:C8"/>
    <mergeCell ref="B5:J5"/>
    <mergeCell ref="K5:M5"/>
    <mergeCell ref="D6:D8"/>
    <mergeCell ref="H7:H8"/>
    <mergeCell ref="I7:I8"/>
    <mergeCell ref="J6:J8"/>
    <mergeCell ref="K6:K8"/>
    <mergeCell ref="L7:L8"/>
    <mergeCell ref="M7:M8"/>
    <mergeCell ref="R5:T5"/>
    <mergeCell ref="Q7:Q8"/>
    <mergeCell ref="N5:Q5"/>
    <mergeCell ref="N6:N8"/>
    <mergeCell ref="P7:P8"/>
    <mergeCell ref="O6:O8"/>
  </mergeCells>
  <hyperlinks>
    <hyperlink ref="A1" location="目次!A23" display="目次へ"/>
  </hyperlinks>
  <printOptions/>
  <pageMargins left="0.7874015748031497" right="0.7874015748031497" top="0.984251968503937" bottom="0.5905511811023623" header="0.5118110236220472" footer="0.31496062992125984"/>
  <pageSetup firstPageNumber="22" useFirstPageNumber="1"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A1:J98"/>
  <sheetViews>
    <sheetView workbookViewId="0" topLeftCell="A1">
      <selection activeCell="A1" sqref="A1"/>
    </sheetView>
  </sheetViews>
  <sheetFormatPr defaultColWidth="9.00390625" defaultRowHeight="13.5"/>
  <cols>
    <col min="1" max="1" width="19.125" style="387" customWidth="1"/>
    <col min="2" max="4" width="8.375" style="387" customWidth="1"/>
    <col min="5" max="5" width="19.125" style="387" customWidth="1"/>
    <col min="6" max="8" width="8.375" style="387" customWidth="1"/>
    <col min="9" max="9" width="9.00390625" style="388" customWidth="1"/>
    <col min="10" max="16384" width="9.00390625" style="387" customWidth="1"/>
  </cols>
  <sheetData>
    <row r="1" ht="15" customHeight="1">
      <c r="A1" s="983" t="s">
        <v>605</v>
      </c>
    </row>
    <row r="2" ht="13.5">
      <c r="A2" s="901" t="s">
        <v>797</v>
      </c>
    </row>
    <row r="3" ht="6" customHeight="1"/>
    <row r="4" spans="1:8" ht="15.75" customHeight="1">
      <c r="A4" s="389" t="s">
        <v>578</v>
      </c>
      <c r="B4" s="389" t="s">
        <v>527</v>
      </c>
      <c r="C4" s="390" t="s">
        <v>728</v>
      </c>
      <c r="D4" s="391" t="s">
        <v>729</v>
      </c>
      <c r="E4" s="390" t="s">
        <v>578</v>
      </c>
      <c r="F4" s="389" t="s">
        <v>527</v>
      </c>
      <c r="G4" s="390" t="s">
        <v>728</v>
      </c>
      <c r="H4" s="391" t="s">
        <v>729</v>
      </c>
    </row>
    <row r="5" spans="1:10" ht="11.25" customHeight="1">
      <c r="A5" s="392" t="s">
        <v>730</v>
      </c>
      <c r="B5" s="393"/>
      <c r="C5" s="394"/>
      <c r="D5" s="395"/>
      <c r="E5" s="408" t="s">
        <v>817</v>
      </c>
      <c r="F5" s="398">
        <v>209</v>
      </c>
      <c r="G5" s="399">
        <v>155</v>
      </c>
      <c r="H5" s="424">
        <v>54</v>
      </c>
      <c r="J5" s="397"/>
    </row>
    <row r="6" spans="1:10" ht="11.25" customHeight="1">
      <c r="A6" s="392" t="s">
        <v>759</v>
      </c>
      <c r="B6" s="398">
        <v>45298</v>
      </c>
      <c r="C6" s="399">
        <v>40469</v>
      </c>
      <c r="D6" s="400">
        <v>4829</v>
      </c>
      <c r="E6" s="408" t="s">
        <v>818</v>
      </c>
      <c r="F6" s="398">
        <v>190</v>
      </c>
      <c r="G6" s="399">
        <v>185</v>
      </c>
      <c r="H6" s="401">
        <v>5</v>
      </c>
      <c r="J6" s="397"/>
    </row>
    <row r="7" spans="1:10" ht="11.25" customHeight="1">
      <c r="A7" s="402" t="s">
        <v>732</v>
      </c>
      <c r="B7" s="403"/>
      <c r="C7" s="404"/>
      <c r="D7" s="405"/>
      <c r="E7" s="408" t="s">
        <v>819</v>
      </c>
      <c r="F7" s="398">
        <v>313</v>
      </c>
      <c r="G7" s="399">
        <v>311</v>
      </c>
      <c r="H7" s="401">
        <v>2</v>
      </c>
      <c r="J7" s="397"/>
    </row>
    <row r="8" spans="1:10" ht="11.25" customHeight="1">
      <c r="A8" s="402" t="s">
        <v>760</v>
      </c>
      <c r="B8" s="398">
        <v>10149</v>
      </c>
      <c r="C8" s="399">
        <v>9292</v>
      </c>
      <c r="D8" s="400">
        <v>857</v>
      </c>
      <c r="E8" s="396" t="s">
        <v>820</v>
      </c>
      <c r="F8" s="403">
        <v>187</v>
      </c>
      <c r="G8" s="404">
        <v>162</v>
      </c>
      <c r="H8" s="415">
        <v>25</v>
      </c>
      <c r="J8" s="397"/>
    </row>
    <row r="9" spans="1:10" ht="11.25" customHeight="1">
      <c r="A9" s="406" t="s">
        <v>736</v>
      </c>
      <c r="B9" s="398">
        <v>2602</v>
      </c>
      <c r="C9" s="399">
        <v>2602</v>
      </c>
      <c r="D9" s="407" t="s">
        <v>319</v>
      </c>
      <c r="E9" s="396" t="s">
        <v>733</v>
      </c>
      <c r="F9" s="398">
        <v>95</v>
      </c>
      <c r="G9" s="399">
        <v>94</v>
      </c>
      <c r="H9" s="409">
        <v>1</v>
      </c>
      <c r="J9" s="397"/>
    </row>
    <row r="10" spans="1:10" ht="11.25" customHeight="1">
      <c r="A10" s="408" t="s">
        <v>737</v>
      </c>
      <c r="B10" s="398">
        <v>7547</v>
      </c>
      <c r="C10" s="399">
        <v>6690</v>
      </c>
      <c r="D10" s="400">
        <v>857</v>
      </c>
      <c r="E10" s="396" t="s">
        <v>821</v>
      </c>
      <c r="F10" s="398">
        <v>40</v>
      </c>
      <c r="G10" s="399">
        <v>38</v>
      </c>
      <c r="H10" s="401">
        <v>2</v>
      </c>
      <c r="J10" s="397"/>
    </row>
    <row r="11" spans="1:10" ht="11.25" customHeight="1">
      <c r="A11" s="402" t="s">
        <v>738</v>
      </c>
      <c r="B11" s="403"/>
      <c r="C11" s="404"/>
      <c r="D11" s="405"/>
      <c r="E11" s="396" t="s">
        <v>822</v>
      </c>
      <c r="F11" s="398">
        <v>71</v>
      </c>
      <c r="G11" s="399">
        <v>62</v>
      </c>
      <c r="H11" s="401">
        <v>9</v>
      </c>
      <c r="J11" s="397"/>
    </row>
    <row r="12" spans="1:10" ht="11.25" customHeight="1">
      <c r="A12" s="402" t="s">
        <v>761</v>
      </c>
      <c r="B12" s="398">
        <v>34113</v>
      </c>
      <c r="C12" s="399">
        <v>30249</v>
      </c>
      <c r="D12" s="400">
        <v>3864</v>
      </c>
      <c r="E12" s="396" t="s">
        <v>823</v>
      </c>
      <c r="F12" s="398">
        <v>108</v>
      </c>
      <c r="G12" s="399">
        <v>100</v>
      </c>
      <c r="H12" s="401">
        <v>8</v>
      </c>
      <c r="J12" s="397"/>
    </row>
    <row r="13" spans="1:10" ht="11.25" customHeight="1">
      <c r="A13" s="402" t="s">
        <v>739</v>
      </c>
      <c r="B13" s="398">
        <v>17702</v>
      </c>
      <c r="C13" s="399">
        <v>15235</v>
      </c>
      <c r="D13" s="400">
        <v>2467</v>
      </c>
      <c r="E13" s="396" t="s">
        <v>824</v>
      </c>
      <c r="F13" s="398">
        <v>106</v>
      </c>
      <c r="G13" s="399">
        <v>96</v>
      </c>
      <c r="H13" s="401">
        <v>10</v>
      </c>
      <c r="J13" s="397"/>
    </row>
    <row r="14" spans="1:10" ht="11.25" customHeight="1">
      <c r="A14" s="408" t="s">
        <v>740</v>
      </c>
      <c r="B14" s="398">
        <v>10309</v>
      </c>
      <c r="C14" s="399">
        <v>8760</v>
      </c>
      <c r="D14" s="400">
        <v>1549</v>
      </c>
      <c r="E14" s="396" t="s">
        <v>825</v>
      </c>
      <c r="F14" s="398">
        <v>67</v>
      </c>
      <c r="G14" s="399">
        <v>49</v>
      </c>
      <c r="H14" s="401">
        <v>18</v>
      </c>
      <c r="J14" s="397"/>
    </row>
    <row r="15" spans="1:10" ht="11.25" customHeight="1">
      <c r="A15" s="419" t="s">
        <v>765</v>
      </c>
      <c r="B15" s="398">
        <v>3535</v>
      </c>
      <c r="C15" s="399">
        <v>2944</v>
      </c>
      <c r="D15" s="400">
        <v>591</v>
      </c>
      <c r="E15" s="396" t="s">
        <v>826</v>
      </c>
      <c r="F15" s="398">
        <v>39</v>
      </c>
      <c r="G15" s="399">
        <v>37</v>
      </c>
      <c r="H15" s="401">
        <v>2</v>
      </c>
      <c r="J15" s="397"/>
    </row>
    <row r="16" spans="1:10" ht="11.25" customHeight="1">
      <c r="A16" s="419" t="s">
        <v>766</v>
      </c>
      <c r="B16" s="398">
        <v>1212</v>
      </c>
      <c r="C16" s="399">
        <v>811</v>
      </c>
      <c r="D16" s="400">
        <v>401</v>
      </c>
      <c r="E16" s="396" t="s">
        <v>827</v>
      </c>
      <c r="F16" s="398">
        <v>49</v>
      </c>
      <c r="G16" s="399">
        <v>49</v>
      </c>
      <c r="H16" s="409" t="s">
        <v>319</v>
      </c>
      <c r="J16" s="397"/>
    </row>
    <row r="17" spans="1:10" ht="11.25" customHeight="1">
      <c r="A17" s="419" t="s">
        <v>767</v>
      </c>
      <c r="B17" s="398">
        <v>492</v>
      </c>
      <c r="C17" s="399">
        <v>479</v>
      </c>
      <c r="D17" s="400">
        <v>13</v>
      </c>
      <c r="E17" s="396" t="s">
        <v>828</v>
      </c>
      <c r="F17" s="398">
        <v>647</v>
      </c>
      <c r="G17" s="399">
        <v>635</v>
      </c>
      <c r="H17" s="401">
        <v>12</v>
      </c>
      <c r="J17" s="397"/>
    </row>
    <row r="18" spans="1:10" ht="11.25" customHeight="1">
      <c r="A18" s="419" t="s">
        <v>768</v>
      </c>
      <c r="B18" s="398">
        <v>244</v>
      </c>
      <c r="C18" s="399">
        <v>221</v>
      </c>
      <c r="D18" s="400">
        <v>23</v>
      </c>
      <c r="E18" s="396" t="s">
        <v>829</v>
      </c>
      <c r="F18" s="398">
        <v>43</v>
      </c>
      <c r="G18" s="399">
        <v>43</v>
      </c>
      <c r="H18" s="409" t="s">
        <v>319</v>
      </c>
      <c r="J18" s="397"/>
    </row>
    <row r="19" spans="1:10" ht="11.25" customHeight="1">
      <c r="A19" s="419" t="s">
        <v>769</v>
      </c>
      <c r="B19" s="398">
        <v>301</v>
      </c>
      <c r="C19" s="399">
        <v>197</v>
      </c>
      <c r="D19" s="400">
        <v>104</v>
      </c>
      <c r="E19" s="396" t="s">
        <v>830</v>
      </c>
      <c r="F19" s="398">
        <v>192</v>
      </c>
      <c r="G19" s="399">
        <v>188</v>
      </c>
      <c r="H19" s="409">
        <v>4</v>
      </c>
      <c r="J19" s="397"/>
    </row>
    <row r="20" spans="1:10" ht="11.25" customHeight="1">
      <c r="A20" s="419" t="s">
        <v>770</v>
      </c>
      <c r="B20" s="398">
        <v>108</v>
      </c>
      <c r="C20" s="399">
        <v>99</v>
      </c>
      <c r="D20" s="400">
        <v>9</v>
      </c>
      <c r="E20" s="396" t="s">
        <v>831</v>
      </c>
      <c r="F20" s="398">
        <v>51</v>
      </c>
      <c r="G20" s="399">
        <v>49</v>
      </c>
      <c r="H20" s="401">
        <v>2</v>
      </c>
      <c r="J20" s="397"/>
    </row>
    <row r="21" spans="1:10" ht="11.25" customHeight="1">
      <c r="A21" s="419" t="s">
        <v>771</v>
      </c>
      <c r="B21" s="398">
        <v>177</v>
      </c>
      <c r="C21" s="399">
        <v>159</v>
      </c>
      <c r="D21" s="400">
        <v>18</v>
      </c>
      <c r="E21" s="396" t="s">
        <v>832</v>
      </c>
      <c r="F21" s="398">
        <v>3355</v>
      </c>
      <c r="G21" s="399">
        <v>3266</v>
      </c>
      <c r="H21" s="409">
        <v>89</v>
      </c>
      <c r="J21" s="397"/>
    </row>
    <row r="22" spans="1:10" ht="11.25" customHeight="1">
      <c r="A22" s="419" t="s">
        <v>772</v>
      </c>
      <c r="B22" s="398">
        <v>3890</v>
      </c>
      <c r="C22" s="399">
        <v>3589</v>
      </c>
      <c r="D22" s="400">
        <v>301</v>
      </c>
      <c r="E22" s="396" t="s">
        <v>833</v>
      </c>
      <c r="F22" s="398">
        <v>3575</v>
      </c>
      <c r="G22" s="399">
        <v>3542</v>
      </c>
      <c r="H22" s="401">
        <v>33</v>
      </c>
      <c r="J22" s="397"/>
    </row>
    <row r="23" spans="1:10" ht="11.25" customHeight="1">
      <c r="A23" s="419" t="s">
        <v>773</v>
      </c>
      <c r="B23" s="398">
        <v>350</v>
      </c>
      <c r="C23" s="399">
        <v>261</v>
      </c>
      <c r="D23" s="400">
        <v>89</v>
      </c>
      <c r="E23" s="396" t="s">
        <v>741</v>
      </c>
      <c r="F23" s="398">
        <v>199</v>
      </c>
      <c r="G23" s="399">
        <v>177</v>
      </c>
      <c r="H23" s="409">
        <v>22</v>
      </c>
      <c r="J23" s="397"/>
    </row>
    <row r="24" spans="1:10" ht="11.25" customHeight="1">
      <c r="A24" s="408" t="s">
        <v>774</v>
      </c>
      <c r="B24" s="398">
        <v>162</v>
      </c>
      <c r="C24" s="399">
        <v>142</v>
      </c>
      <c r="D24" s="400">
        <v>20</v>
      </c>
      <c r="E24" s="396" t="s">
        <v>742</v>
      </c>
      <c r="F24" s="398">
        <v>15</v>
      </c>
      <c r="G24" s="399">
        <v>15</v>
      </c>
      <c r="H24" s="409" t="s">
        <v>319</v>
      </c>
      <c r="J24" s="397"/>
    </row>
    <row r="25" spans="1:10" ht="11.25" customHeight="1">
      <c r="A25" s="408" t="s">
        <v>775</v>
      </c>
      <c r="B25" s="398">
        <v>1696</v>
      </c>
      <c r="C25" s="399">
        <v>1614</v>
      </c>
      <c r="D25" s="400">
        <v>82</v>
      </c>
      <c r="E25" s="396" t="s">
        <v>743</v>
      </c>
      <c r="F25" s="398">
        <v>370</v>
      </c>
      <c r="G25" s="399">
        <v>312</v>
      </c>
      <c r="H25" s="401">
        <v>58</v>
      </c>
      <c r="J25" s="397"/>
    </row>
    <row r="26" spans="1:10" ht="11.25" customHeight="1">
      <c r="A26" s="408" t="s">
        <v>776</v>
      </c>
      <c r="B26" s="398">
        <v>196</v>
      </c>
      <c r="C26" s="399">
        <v>181</v>
      </c>
      <c r="D26" s="400">
        <v>15</v>
      </c>
      <c r="E26" s="396" t="s">
        <v>744</v>
      </c>
      <c r="F26" s="398">
        <v>78</v>
      </c>
      <c r="G26" s="399">
        <v>69</v>
      </c>
      <c r="H26" s="401">
        <v>9</v>
      </c>
      <c r="J26" s="397"/>
    </row>
    <row r="27" spans="1:10" ht="11.25" customHeight="1">
      <c r="A27" s="408" t="s">
        <v>777</v>
      </c>
      <c r="B27" s="398">
        <v>4282</v>
      </c>
      <c r="C27" s="399">
        <v>3595</v>
      </c>
      <c r="D27" s="400">
        <v>687</v>
      </c>
      <c r="E27" s="396" t="s">
        <v>745</v>
      </c>
      <c r="F27" s="398">
        <v>486</v>
      </c>
      <c r="G27" s="399">
        <v>368</v>
      </c>
      <c r="H27" s="401">
        <v>118</v>
      </c>
      <c r="J27" s="397"/>
    </row>
    <row r="28" spans="1:10" ht="11.25" customHeight="1">
      <c r="A28" s="408" t="s">
        <v>778</v>
      </c>
      <c r="B28" s="398">
        <v>292</v>
      </c>
      <c r="C28" s="399">
        <v>285</v>
      </c>
      <c r="D28" s="400">
        <v>7</v>
      </c>
      <c r="E28" s="396" t="s">
        <v>746</v>
      </c>
      <c r="F28" s="398">
        <v>11</v>
      </c>
      <c r="G28" s="399">
        <v>11</v>
      </c>
      <c r="H28" s="409" t="s">
        <v>319</v>
      </c>
      <c r="J28" s="397"/>
    </row>
    <row r="29" spans="1:10" ht="11.25" customHeight="1">
      <c r="A29" s="408" t="s">
        <v>779</v>
      </c>
      <c r="B29" s="398">
        <v>87</v>
      </c>
      <c r="C29" s="399">
        <v>83</v>
      </c>
      <c r="D29" s="400">
        <v>4</v>
      </c>
      <c r="E29" s="396" t="s">
        <v>747</v>
      </c>
      <c r="F29" s="398">
        <v>163</v>
      </c>
      <c r="G29" s="399">
        <v>139</v>
      </c>
      <c r="H29" s="409">
        <v>24</v>
      </c>
      <c r="J29" s="397"/>
    </row>
    <row r="30" spans="1:10" ht="11.25" customHeight="1">
      <c r="A30" s="408" t="s">
        <v>780</v>
      </c>
      <c r="B30" s="398">
        <v>322</v>
      </c>
      <c r="C30" s="399">
        <v>263</v>
      </c>
      <c r="D30" s="400">
        <v>59</v>
      </c>
      <c r="E30" s="396" t="s">
        <v>748</v>
      </c>
      <c r="F30" s="398">
        <v>99</v>
      </c>
      <c r="G30" s="399">
        <v>93</v>
      </c>
      <c r="H30" s="401">
        <v>6</v>
      </c>
      <c r="J30" s="397"/>
    </row>
    <row r="31" spans="1:10" ht="11.25" customHeight="1">
      <c r="A31" s="408" t="s">
        <v>781</v>
      </c>
      <c r="B31" s="398">
        <v>34</v>
      </c>
      <c r="C31" s="399">
        <v>32</v>
      </c>
      <c r="D31" s="400">
        <v>2</v>
      </c>
      <c r="E31" s="396" t="s">
        <v>749</v>
      </c>
      <c r="F31" s="398">
        <v>100</v>
      </c>
      <c r="G31" s="399">
        <v>63</v>
      </c>
      <c r="H31" s="401">
        <v>37</v>
      </c>
      <c r="J31" s="397"/>
    </row>
    <row r="32" spans="1:10" ht="11.25" customHeight="1">
      <c r="A32" s="408" t="s">
        <v>782</v>
      </c>
      <c r="B32" s="398">
        <v>43</v>
      </c>
      <c r="C32" s="399">
        <v>41</v>
      </c>
      <c r="D32" s="400">
        <v>2</v>
      </c>
      <c r="E32" s="396" t="s">
        <v>750</v>
      </c>
      <c r="F32" s="398">
        <v>195</v>
      </c>
      <c r="G32" s="399">
        <v>166</v>
      </c>
      <c r="H32" s="401">
        <v>29</v>
      </c>
      <c r="J32" s="397"/>
    </row>
    <row r="33" spans="1:10" ht="11.25" customHeight="1">
      <c r="A33" s="408" t="s">
        <v>783</v>
      </c>
      <c r="B33" s="398">
        <v>66</v>
      </c>
      <c r="C33" s="399">
        <v>66</v>
      </c>
      <c r="D33" s="407" t="s">
        <v>319</v>
      </c>
      <c r="E33" s="396" t="s">
        <v>751</v>
      </c>
      <c r="F33" s="398">
        <v>60</v>
      </c>
      <c r="G33" s="399">
        <v>56</v>
      </c>
      <c r="H33" s="401">
        <v>4</v>
      </c>
      <c r="J33" s="397"/>
    </row>
    <row r="34" spans="1:10" ht="11.25" customHeight="1">
      <c r="A34" s="408" t="s">
        <v>784</v>
      </c>
      <c r="B34" s="398">
        <v>102</v>
      </c>
      <c r="C34" s="399">
        <v>70</v>
      </c>
      <c r="D34" s="407">
        <v>32</v>
      </c>
      <c r="E34" s="396" t="s">
        <v>752</v>
      </c>
      <c r="F34" s="398">
        <v>30</v>
      </c>
      <c r="G34" s="399">
        <v>30</v>
      </c>
      <c r="H34" s="409" t="s">
        <v>319</v>
      </c>
      <c r="J34" s="397"/>
    </row>
    <row r="35" spans="1:8" ht="11.25" customHeight="1">
      <c r="A35" s="408" t="s">
        <v>785</v>
      </c>
      <c r="B35" s="398">
        <v>11</v>
      </c>
      <c r="C35" s="399">
        <v>11</v>
      </c>
      <c r="D35" s="407" t="s">
        <v>319</v>
      </c>
      <c r="E35" s="396" t="s">
        <v>859</v>
      </c>
      <c r="F35" s="398">
        <v>9</v>
      </c>
      <c r="G35" s="399">
        <v>7</v>
      </c>
      <c r="H35" s="409">
        <v>2</v>
      </c>
    </row>
    <row r="36" spans="1:8" ht="11.25" customHeight="1">
      <c r="A36" s="408" t="s">
        <v>868</v>
      </c>
      <c r="B36" s="398">
        <v>9</v>
      </c>
      <c r="C36" s="399">
        <v>9</v>
      </c>
      <c r="D36" s="407" t="s">
        <v>319</v>
      </c>
      <c r="E36" s="396" t="s">
        <v>834</v>
      </c>
      <c r="F36" s="398">
        <v>65</v>
      </c>
      <c r="G36" s="399">
        <v>46</v>
      </c>
      <c r="H36" s="409">
        <v>19</v>
      </c>
    </row>
    <row r="37" spans="1:8" ht="11.25" customHeight="1">
      <c r="A37" s="408" t="s">
        <v>869</v>
      </c>
      <c r="B37" s="398">
        <v>9</v>
      </c>
      <c r="C37" s="399">
        <v>9</v>
      </c>
      <c r="D37" s="407" t="s">
        <v>319</v>
      </c>
      <c r="E37" s="410" t="s">
        <v>863</v>
      </c>
      <c r="F37" s="398">
        <v>8</v>
      </c>
      <c r="G37" s="399">
        <v>7</v>
      </c>
      <c r="H37" s="401">
        <v>1</v>
      </c>
    </row>
    <row r="38" spans="1:8" ht="11.25" customHeight="1">
      <c r="A38" s="408" t="s">
        <v>786</v>
      </c>
      <c r="B38" s="398">
        <v>13</v>
      </c>
      <c r="C38" s="399">
        <v>10</v>
      </c>
      <c r="D38" s="407">
        <v>3</v>
      </c>
      <c r="E38" s="410" t="s">
        <v>835</v>
      </c>
      <c r="F38" s="398">
        <v>17</v>
      </c>
      <c r="G38" s="399">
        <v>13</v>
      </c>
      <c r="H38" s="401">
        <v>4</v>
      </c>
    </row>
    <row r="39" spans="1:8" ht="11.25" customHeight="1">
      <c r="A39" s="408" t="s">
        <v>753</v>
      </c>
      <c r="B39" s="739">
        <f>B13-SUM(B14,B24:B38)</f>
        <v>69</v>
      </c>
      <c r="C39" s="399">
        <f>C13-SUM(C14,C24:C38)</f>
        <v>64</v>
      </c>
      <c r="D39" s="740">
        <f>D13-SUM(D14,D24:D38)</f>
        <v>5</v>
      </c>
      <c r="E39" s="396" t="s">
        <v>836</v>
      </c>
      <c r="F39" s="398">
        <v>82</v>
      </c>
      <c r="G39" s="399">
        <v>65</v>
      </c>
      <c r="H39" s="401">
        <v>17</v>
      </c>
    </row>
    <row r="40" spans="1:9" ht="11.25" customHeight="1">
      <c r="A40" s="408"/>
      <c r="B40" s="398"/>
      <c r="C40" s="399"/>
      <c r="D40" s="407"/>
      <c r="E40" s="396" t="s">
        <v>837</v>
      </c>
      <c r="F40" s="398">
        <v>28</v>
      </c>
      <c r="G40" s="399">
        <v>26</v>
      </c>
      <c r="H40" s="401">
        <v>2</v>
      </c>
      <c r="I40" s="387"/>
    </row>
    <row r="41" spans="1:9" ht="11.25" customHeight="1">
      <c r="A41" s="402" t="s">
        <v>762</v>
      </c>
      <c r="B41" s="398">
        <v>15195</v>
      </c>
      <c r="C41" s="399">
        <v>14080</v>
      </c>
      <c r="D41" s="407">
        <v>1115</v>
      </c>
      <c r="E41" s="396" t="s">
        <v>838</v>
      </c>
      <c r="F41" s="398">
        <v>56</v>
      </c>
      <c r="G41" s="399">
        <v>48</v>
      </c>
      <c r="H41" s="401">
        <v>8</v>
      </c>
      <c r="I41" s="387"/>
    </row>
    <row r="42" spans="1:9" ht="11.25" customHeight="1">
      <c r="A42" s="408" t="s">
        <v>870</v>
      </c>
      <c r="B42" s="398">
        <v>9</v>
      </c>
      <c r="C42" s="399">
        <v>8</v>
      </c>
      <c r="D42" s="407">
        <v>1</v>
      </c>
      <c r="E42" s="396" t="s">
        <v>839</v>
      </c>
      <c r="F42" s="398">
        <v>30</v>
      </c>
      <c r="G42" s="399">
        <v>19</v>
      </c>
      <c r="H42" s="401">
        <v>11</v>
      </c>
      <c r="I42" s="387"/>
    </row>
    <row r="43" spans="1:9" ht="11.25" customHeight="1">
      <c r="A43" s="408" t="s">
        <v>787</v>
      </c>
      <c r="B43" s="398">
        <v>18</v>
      </c>
      <c r="C43" s="399">
        <v>16</v>
      </c>
      <c r="D43" s="407">
        <v>2</v>
      </c>
      <c r="E43" s="396" t="s">
        <v>754</v>
      </c>
      <c r="F43" s="398">
        <v>126</v>
      </c>
      <c r="G43" s="399">
        <v>126</v>
      </c>
      <c r="H43" s="409" t="s">
        <v>319</v>
      </c>
      <c r="I43" s="387"/>
    </row>
    <row r="44" spans="1:9" ht="11.25" customHeight="1">
      <c r="A44" s="411" t="s">
        <v>788</v>
      </c>
      <c r="B44" s="412">
        <v>194</v>
      </c>
      <c r="C44" s="413">
        <v>173</v>
      </c>
      <c r="D44" s="407">
        <v>21</v>
      </c>
      <c r="E44" s="396" t="s">
        <v>755</v>
      </c>
      <c r="F44" s="398">
        <v>59</v>
      </c>
      <c r="G44" s="399">
        <v>55</v>
      </c>
      <c r="H44" s="401">
        <v>4</v>
      </c>
      <c r="I44" s="387"/>
    </row>
    <row r="45" spans="1:9" ht="11.25" customHeight="1">
      <c r="A45" s="408" t="s">
        <v>763</v>
      </c>
      <c r="B45" s="398">
        <v>181</v>
      </c>
      <c r="C45" s="399">
        <v>169</v>
      </c>
      <c r="D45" s="400">
        <v>12</v>
      </c>
      <c r="E45" s="396" t="s">
        <v>843</v>
      </c>
      <c r="F45" s="398">
        <v>10</v>
      </c>
      <c r="G45" s="399">
        <v>9</v>
      </c>
      <c r="H45" s="401">
        <v>1</v>
      </c>
      <c r="I45" s="387"/>
    </row>
    <row r="46" spans="1:9" ht="11.25" customHeight="1">
      <c r="A46" s="408" t="s">
        <v>756</v>
      </c>
      <c r="B46" s="398">
        <v>13</v>
      </c>
      <c r="C46" s="399">
        <v>4</v>
      </c>
      <c r="D46" s="400">
        <v>9</v>
      </c>
      <c r="E46" s="396" t="s">
        <v>840</v>
      </c>
      <c r="F46" s="398">
        <v>277</v>
      </c>
      <c r="G46" s="399">
        <v>224</v>
      </c>
      <c r="H46" s="409">
        <v>53</v>
      </c>
      <c r="I46" s="387"/>
    </row>
    <row r="47" spans="1:9" ht="11.25" customHeight="1">
      <c r="A47" s="408" t="s">
        <v>789</v>
      </c>
      <c r="B47" s="398">
        <v>18</v>
      </c>
      <c r="C47" s="399">
        <v>16</v>
      </c>
      <c r="D47" s="400">
        <v>2</v>
      </c>
      <c r="E47" s="396" t="s">
        <v>841</v>
      </c>
      <c r="F47" s="398">
        <v>17</v>
      </c>
      <c r="G47" s="399">
        <v>17</v>
      </c>
      <c r="H47" s="409" t="s">
        <v>319</v>
      </c>
      <c r="I47" s="387"/>
    </row>
    <row r="48" spans="1:9" ht="11.25" customHeight="1">
      <c r="A48" s="408" t="s">
        <v>799</v>
      </c>
      <c r="B48" s="398">
        <v>12</v>
      </c>
      <c r="C48" s="399">
        <v>11</v>
      </c>
      <c r="D48" s="400">
        <v>1</v>
      </c>
      <c r="E48" s="396" t="s">
        <v>842</v>
      </c>
      <c r="F48" s="398">
        <v>11</v>
      </c>
      <c r="G48" s="399">
        <v>7</v>
      </c>
      <c r="H48" s="401">
        <v>4</v>
      </c>
      <c r="I48" s="387"/>
    </row>
    <row r="49" spans="1:9" ht="11.25" customHeight="1">
      <c r="A49" s="408" t="s">
        <v>800</v>
      </c>
      <c r="B49" s="398">
        <v>38</v>
      </c>
      <c r="C49" s="399">
        <v>37</v>
      </c>
      <c r="D49" s="400">
        <v>1</v>
      </c>
      <c r="E49" s="396" t="s">
        <v>844</v>
      </c>
      <c r="F49" s="398">
        <v>14</v>
      </c>
      <c r="G49" s="399">
        <v>6</v>
      </c>
      <c r="H49" s="409">
        <v>8</v>
      </c>
      <c r="I49" s="387"/>
    </row>
    <row r="50" spans="1:9" ht="11.25" customHeight="1">
      <c r="A50" s="408" t="s">
        <v>801</v>
      </c>
      <c r="B50" s="398">
        <v>25</v>
      </c>
      <c r="C50" s="399">
        <v>25</v>
      </c>
      <c r="D50" s="407" t="s">
        <v>319</v>
      </c>
      <c r="E50" s="410" t="s">
        <v>845</v>
      </c>
      <c r="F50" s="398">
        <v>10</v>
      </c>
      <c r="G50" s="399">
        <v>10</v>
      </c>
      <c r="H50" s="409" t="s">
        <v>319</v>
      </c>
      <c r="I50" s="387"/>
    </row>
    <row r="51" spans="1:9" ht="11.25" customHeight="1">
      <c r="A51" s="408" t="s">
        <v>764</v>
      </c>
      <c r="B51" s="398">
        <v>13</v>
      </c>
      <c r="C51" s="399">
        <v>12</v>
      </c>
      <c r="D51" s="407">
        <v>1</v>
      </c>
      <c r="E51" s="396" t="s">
        <v>846</v>
      </c>
      <c r="F51" s="398">
        <v>12</v>
      </c>
      <c r="G51" s="399">
        <v>4</v>
      </c>
      <c r="H51" s="401">
        <v>8</v>
      </c>
      <c r="I51" s="387"/>
    </row>
    <row r="52" spans="1:9" ht="11.25" customHeight="1">
      <c r="A52" s="408" t="s">
        <v>757</v>
      </c>
      <c r="B52" s="398">
        <v>17</v>
      </c>
      <c r="C52" s="399">
        <v>16</v>
      </c>
      <c r="D52" s="400">
        <v>1</v>
      </c>
      <c r="E52" s="408" t="s">
        <v>764</v>
      </c>
      <c r="F52" s="398">
        <f>B62-SUM(B63,F23:F51)</f>
        <v>31</v>
      </c>
      <c r="G52" s="399">
        <f>C62-SUM(C63,G23:G51)</f>
        <v>25</v>
      </c>
      <c r="H52" s="401">
        <f>D62-SUM(D63,H23:H51)</f>
        <v>6</v>
      </c>
      <c r="I52" s="387"/>
    </row>
    <row r="53" spans="1:9" ht="11.25" customHeight="1">
      <c r="A53" s="408" t="s">
        <v>802</v>
      </c>
      <c r="B53" s="398">
        <v>89</v>
      </c>
      <c r="C53" s="399">
        <v>67</v>
      </c>
      <c r="D53" s="400">
        <v>22</v>
      </c>
      <c r="E53" s="396" t="s">
        <v>847</v>
      </c>
      <c r="F53" s="398">
        <v>95</v>
      </c>
      <c r="G53" s="399">
        <v>65</v>
      </c>
      <c r="H53" s="409">
        <v>30</v>
      </c>
      <c r="I53" s="387"/>
    </row>
    <row r="54" spans="1:9" ht="11.25" customHeight="1">
      <c r="A54" s="408" t="s">
        <v>803</v>
      </c>
      <c r="B54" s="398">
        <v>27</v>
      </c>
      <c r="C54" s="399">
        <v>24</v>
      </c>
      <c r="D54" s="400">
        <v>3</v>
      </c>
      <c r="E54" s="396" t="s">
        <v>848</v>
      </c>
      <c r="F54" s="398">
        <v>40</v>
      </c>
      <c r="G54" s="399">
        <v>25</v>
      </c>
      <c r="H54" s="409">
        <v>15</v>
      </c>
      <c r="I54" s="387"/>
    </row>
    <row r="55" spans="1:9" ht="11.25" customHeight="1">
      <c r="A55" s="408" t="s">
        <v>804</v>
      </c>
      <c r="B55" s="398">
        <v>31</v>
      </c>
      <c r="C55" s="399">
        <v>14</v>
      </c>
      <c r="D55" s="400">
        <v>17</v>
      </c>
      <c r="E55" s="396" t="s">
        <v>860</v>
      </c>
      <c r="F55" s="398">
        <v>8</v>
      </c>
      <c r="G55" s="420">
        <v>7</v>
      </c>
      <c r="H55" s="401">
        <v>1</v>
      </c>
      <c r="I55" s="387"/>
    </row>
    <row r="56" spans="1:9" ht="11.25" customHeight="1">
      <c r="A56" s="408" t="s">
        <v>764</v>
      </c>
      <c r="B56" s="398">
        <f>B53-SUM(B54:B55)</f>
        <v>31</v>
      </c>
      <c r="C56" s="399">
        <f>C53-SUM(C54:C55)</f>
        <v>29</v>
      </c>
      <c r="D56" s="400">
        <f>D53-SUM(D54:D55)</f>
        <v>2</v>
      </c>
      <c r="E56" s="396" t="s">
        <v>849</v>
      </c>
      <c r="F56" s="398">
        <v>12</v>
      </c>
      <c r="G56" s="420" t="s">
        <v>319</v>
      </c>
      <c r="H56" s="401">
        <v>12</v>
      </c>
      <c r="I56" s="387"/>
    </row>
    <row r="57" spans="1:9" ht="11.25" customHeight="1">
      <c r="A57" s="408" t="s">
        <v>805</v>
      </c>
      <c r="B57" s="398">
        <v>728</v>
      </c>
      <c r="C57" s="399">
        <v>455</v>
      </c>
      <c r="D57" s="400">
        <v>273</v>
      </c>
      <c r="E57" s="408" t="s">
        <v>764</v>
      </c>
      <c r="F57" s="398">
        <f>F53-SUM(F54:F56)</f>
        <v>35</v>
      </c>
      <c r="G57" s="420">
        <f>G53-SUM(G54:G56)</f>
        <v>33</v>
      </c>
      <c r="H57" s="401">
        <f>H53-SUM(H54:H56)</f>
        <v>2</v>
      </c>
      <c r="I57" s="387"/>
    </row>
    <row r="58" spans="1:9" ht="11.25" customHeight="1">
      <c r="A58" s="414" t="s">
        <v>806</v>
      </c>
      <c r="B58" s="398">
        <v>585</v>
      </c>
      <c r="C58" s="399">
        <v>367</v>
      </c>
      <c r="D58" s="400">
        <v>218</v>
      </c>
      <c r="E58" s="396" t="s">
        <v>850</v>
      </c>
      <c r="F58" s="398">
        <v>30</v>
      </c>
      <c r="G58" s="399">
        <v>29</v>
      </c>
      <c r="H58" s="401">
        <v>1</v>
      </c>
      <c r="I58" s="387"/>
    </row>
    <row r="59" spans="1:9" ht="11.25" customHeight="1">
      <c r="A59" s="408" t="s">
        <v>807</v>
      </c>
      <c r="B59" s="398">
        <v>33</v>
      </c>
      <c r="C59" s="399">
        <v>31</v>
      </c>
      <c r="D59" s="407">
        <v>2</v>
      </c>
      <c r="E59" s="396" t="s">
        <v>851</v>
      </c>
      <c r="F59" s="398">
        <v>25</v>
      </c>
      <c r="G59" s="399">
        <v>24</v>
      </c>
      <c r="H59" s="401">
        <v>1</v>
      </c>
      <c r="I59" s="387"/>
    </row>
    <row r="60" spans="1:9" ht="11.25" customHeight="1">
      <c r="A60" s="408" t="s">
        <v>808</v>
      </c>
      <c r="B60" s="398">
        <v>69</v>
      </c>
      <c r="C60" s="399">
        <v>19</v>
      </c>
      <c r="D60" s="400">
        <v>50</v>
      </c>
      <c r="E60" s="408" t="s">
        <v>764</v>
      </c>
      <c r="F60" s="398">
        <f>F58-F59</f>
        <v>5</v>
      </c>
      <c r="G60" s="399">
        <f>G58-G59</f>
        <v>5</v>
      </c>
      <c r="H60" s="409" t="s">
        <v>319</v>
      </c>
      <c r="I60" s="387"/>
    </row>
    <row r="61" spans="1:8" ht="11.25" customHeight="1">
      <c r="A61" s="408" t="s">
        <v>764</v>
      </c>
      <c r="B61" s="398">
        <f>B57-SUM(B58:B60)</f>
        <v>41</v>
      </c>
      <c r="C61" s="399">
        <f>C57-SUM(C58:C60)</f>
        <v>38</v>
      </c>
      <c r="D61" s="400">
        <f>D57-SUM(D58:D60)</f>
        <v>3</v>
      </c>
      <c r="E61" s="408" t="s">
        <v>852</v>
      </c>
      <c r="F61" s="398">
        <v>30</v>
      </c>
      <c r="G61" s="399">
        <v>21</v>
      </c>
      <c r="H61" s="401">
        <v>9</v>
      </c>
    </row>
    <row r="62" spans="1:8" ht="11.25" customHeight="1">
      <c r="A62" s="408" t="s">
        <v>809</v>
      </c>
      <c r="B62" s="398">
        <v>13804</v>
      </c>
      <c r="C62" s="399">
        <v>13062</v>
      </c>
      <c r="D62" s="400">
        <v>742</v>
      </c>
      <c r="E62" s="408" t="s">
        <v>853</v>
      </c>
      <c r="F62" s="398">
        <v>22</v>
      </c>
      <c r="G62" s="399">
        <v>14</v>
      </c>
      <c r="H62" s="401">
        <v>8</v>
      </c>
    </row>
    <row r="63" spans="1:8" ht="11.25" customHeight="1">
      <c r="A63" s="408" t="s">
        <v>810</v>
      </c>
      <c r="B63" s="398">
        <v>11136</v>
      </c>
      <c r="C63" s="399">
        <v>10849</v>
      </c>
      <c r="D63" s="407">
        <v>287</v>
      </c>
      <c r="E63" s="408" t="s">
        <v>854</v>
      </c>
      <c r="F63" s="398">
        <v>19</v>
      </c>
      <c r="G63" s="399">
        <v>18</v>
      </c>
      <c r="H63" s="409">
        <v>1</v>
      </c>
    </row>
    <row r="64" spans="1:8" ht="11.25" customHeight="1">
      <c r="A64" s="408" t="s">
        <v>811</v>
      </c>
      <c r="B64" s="398">
        <v>117</v>
      </c>
      <c r="C64" s="399">
        <v>116</v>
      </c>
      <c r="D64" s="400">
        <v>1</v>
      </c>
      <c r="E64" s="408" t="s">
        <v>855</v>
      </c>
      <c r="F64" s="398">
        <v>10</v>
      </c>
      <c r="G64" s="399">
        <v>10</v>
      </c>
      <c r="H64" s="409" t="s">
        <v>319</v>
      </c>
    </row>
    <row r="65" spans="1:8" ht="11.25" customHeight="1">
      <c r="A65" s="408" t="s">
        <v>812</v>
      </c>
      <c r="B65" s="398">
        <v>364</v>
      </c>
      <c r="C65" s="399">
        <v>361</v>
      </c>
      <c r="D65" s="400">
        <v>3</v>
      </c>
      <c r="E65" s="408" t="s">
        <v>858</v>
      </c>
      <c r="F65" s="398">
        <v>9</v>
      </c>
      <c r="G65" s="399">
        <v>9</v>
      </c>
      <c r="H65" s="409" t="s">
        <v>319</v>
      </c>
    </row>
    <row r="66" spans="1:8" ht="11.25" customHeight="1">
      <c r="A66" s="408" t="s">
        <v>813</v>
      </c>
      <c r="B66" s="398">
        <v>192</v>
      </c>
      <c r="C66" s="399">
        <v>192</v>
      </c>
      <c r="D66" s="407" t="s">
        <v>319</v>
      </c>
      <c r="E66" s="408" t="s">
        <v>864</v>
      </c>
      <c r="F66" s="398">
        <v>8</v>
      </c>
      <c r="G66" s="399">
        <v>7</v>
      </c>
      <c r="H66" s="409">
        <v>1</v>
      </c>
    </row>
    <row r="67" spans="1:8" ht="11.25" customHeight="1">
      <c r="A67" s="408" t="s">
        <v>814</v>
      </c>
      <c r="B67" s="398">
        <v>924</v>
      </c>
      <c r="C67" s="399">
        <v>917</v>
      </c>
      <c r="D67" s="400">
        <v>7</v>
      </c>
      <c r="E67" s="408" t="s">
        <v>856</v>
      </c>
      <c r="F67" s="398">
        <v>12</v>
      </c>
      <c r="G67" s="399">
        <v>12</v>
      </c>
      <c r="H67" s="409" t="s">
        <v>319</v>
      </c>
    </row>
    <row r="68" spans="1:8" ht="11.25" customHeight="1">
      <c r="A68" s="408" t="s">
        <v>815</v>
      </c>
      <c r="B68" s="398">
        <v>130</v>
      </c>
      <c r="C68" s="399">
        <v>130</v>
      </c>
      <c r="D68" s="407" t="s">
        <v>319</v>
      </c>
      <c r="E68" s="396" t="s">
        <v>857</v>
      </c>
      <c r="F68" s="398">
        <v>10</v>
      </c>
      <c r="G68" s="399">
        <v>10</v>
      </c>
      <c r="H68" s="409" t="s">
        <v>319</v>
      </c>
    </row>
    <row r="69" spans="1:8" ht="11.25" customHeight="1">
      <c r="A69" s="416" t="s">
        <v>816</v>
      </c>
      <c r="B69" s="421">
        <v>72</v>
      </c>
      <c r="C69" s="422">
        <v>72</v>
      </c>
      <c r="D69" s="423" t="s">
        <v>319</v>
      </c>
      <c r="E69" s="417" t="s">
        <v>758</v>
      </c>
      <c r="F69" s="428">
        <f>B41-SUM(B42,B43,B44,B47,B49,B52,B53,B57,B62,F53,F58,F61,F65,F63,F66,F67)</f>
        <v>77</v>
      </c>
      <c r="G69" s="742">
        <f>C41-SUM(C42,C43,C44,C47,C49,C52,C53,C57,C62,G53,G58,G61,G65,G63,G66,G67)</f>
        <v>69</v>
      </c>
      <c r="H69" s="741">
        <f>D41-SUM(D42,D43,D44,D47,D49,D52,D53,D57,D62,H53,H58,H61,H65,H63,H66,H67)</f>
        <v>8</v>
      </c>
    </row>
    <row r="72" ht="11.25">
      <c r="A72" s="418"/>
    </row>
    <row r="73" ht="11.25">
      <c r="A73" s="418"/>
    </row>
    <row r="74" ht="11.25">
      <c r="A74" s="418"/>
    </row>
    <row r="75" ht="11.25">
      <c r="A75" s="418"/>
    </row>
    <row r="76" ht="11.25">
      <c r="A76" s="418"/>
    </row>
    <row r="77" ht="11.25">
      <c r="A77" s="418"/>
    </row>
    <row r="78" ht="11.25">
      <c r="A78" s="418"/>
    </row>
    <row r="79" ht="11.25">
      <c r="A79" s="418"/>
    </row>
    <row r="80" ht="11.25">
      <c r="A80" s="418"/>
    </row>
    <row r="81" ht="11.25">
      <c r="A81" s="418"/>
    </row>
    <row r="82" ht="11.25">
      <c r="A82" s="418"/>
    </row>
    <row r="83" ht="11.25">
      <c r="A83" s="418"/>
    </row>
    <row r="84" ht="11.25">
      <c r="A84" s="418"/>
    </row>
    <row r="85" ht="11.25">
      <c r="A85" s="418"/>
    </row>
    <row r="86" ht="11.25">
      <c r="A86" s="418"/>
    </row>
    <row r="87" ht="11.25">
      <c r="A87" s="418"/>
    </row>
    <row r="88" ht="11.25">
      <c r="A88" s="418"/>
    </row>
    <row r="89" ht="11.25">
      <c r="A89" s="418"/>
    </row>
    <row r="90" ht="11.25">
      <c r="A90" s="418"/>
    </row>
    <row r="91" ht="11.25">
      <c r="A91" s="418"/>
    </row>
    <row r="92" ht="11.25">
      <c r="A92" s="418"/>
    </row>
    <row r="93" ht="11.25">
      <c r="A93" s="418"/>
    </row>
    <row r="94" ht="11.25">
      <c r="A94" s="418"/>
    </row>
    <row r="95" ht="11.25">
      <c r="A95" s="418"/>
    </row>
    <row r="96" ht="11.25">
      <c r="A96" s="418"/>
    </row>
    <row r="97" ht="11.25">
      <c r="A97" s="418"/>
    </row>
    <row r="98" ht="11.25">
      <c r="A98" s="418"/>
    </row>
  </sheetData>
  <hyperlinks>
    <hyperlink ref="A1" location="目次!A24" display="目次へ"/>
  </hyperlinks>
  <printOptions/>
  <pageMargins left="0.7874015748031497" right="0.5905511811023623" top="0.984251968503937" bottom="0.5905511811023623" header="0.5118110236220472" footer="0.31496062992125984"/>
  <pageSetup firstPageNumber="24" useFirstPageNumber="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71"/>
  <sheetViews>
    <sheetView workbookViewId="0" topLeftCell="A1">
      <selection activeCell="A1" sqref="A1"/>
    </sheetView>
  </sheetViews>
  <sheetFormatPr defaultColWidth="9.00390625" defaultRowHeight="13.5"/>
  <cols>
    <col min="1" max="1" width="19.50390625" style="447" customWidth="1"/>
    <col min="2" max="4" width="8.125" style="430" customWidth="1"/>
    <col min="5" max="5" width="19.50390625" style="430" customWidth="1"/>
    <col min="6" max="8" width="8.125" style="430" customWidth="1"/>
    <col min="9" max="16384" width="9.00390625" style="430" customWidth="1"/>
  </cols>
  <sheetData>
    <row r="1" ht="15" customHeight="1">
      <c r="A1" s="983" t="s">
        <v>605</v>
      </c>
    </row>
    <row r="2" spans="1:8" ht="13.5">
      <c r="A2" s="902" t="s">
        <v>798</v>
      </c>
      <c r="B2" s="429"/>
      <c r="C2" s="429"/>
      <c r="D2" s="429"/>
      <c r="E2" s="429"/>
      <c r="F2" s="429"/>
      <c r="G2" s="429"/>
      <c r="H2" s="429"/>
    </row>
    <row r="3" spans="1:8" ht="6" customHeight="1">
      <c r="A3" s="431"/>
      <c r="B3" s="429"/>
      <c r="C3" s="429"/>
      <c r="D3" s="429"/>
      <c r="E3" s="429"/>
      <c r="F3" s="429"/>
      <c r="G3" s="429"/>
      <c r="H3" s="429"/>
    </row>
    <row r="4" spans="1:8" ht="13.5" customHeight="1">
      <c r="A4" s="425" t="s">
        <v>578</v>
      </c>
      <c r="B4" s="425" t="s">
        <v>527</v>
      </c>
      <c r="C4" s="426" t="s">
        <v>871</v>
      </c>
      <c r="D4" s="427" t="s">
        <v>729</v>
      </c>
      <c r="E4" s="426" t="s">
        <v>578</v>
      </c>
      <c r="F4" s="425" t="s">
        <v>527</v>
      </c>
      <c r="G4" s="426" t="s">
        <v>728</v>
      </c>
      <c r="H4" s="427" t="s">
        <v>729</v>
      </c>
    </row>
    <row r="5" spans="1:8" s="302" customFormat="1" ht="13.5" customHeight="1">
      <c r="A5" s="432" t="s">
        <v>872</v>
      </c>
      <c r="B5" s="433"/>
      <c r="C5" s="434"/>
      <c r="D5" s="435"/>
      <c r="E5" s="436" t="s">
        <v>930</v>
      </c>
      <c r="F5" s="439">
        <v>20</v>
      </c>
      <c r="G5" s="440">
        <v>17</v>
      </c>
      <c r="H5" s="441">
        <v>3</v>
      </c>
    </row>
    <row r="6" spans="1:8" s="302" customFormat="1" ht="13.5" customHeight="1">
      <c r="A6" s="432" t="s">
        <v>873</v>
      </c>
      <c r="B6" s="439">
        <v>27199</v>
      </c>
      <c r="C6" s="440">
        <v>22988</v>
      </c>
      <c r="D6" s="443">
        <v>4211</v>
      </c>
      <c r="E6" s="436" t="s">
        <v>931</v>
      </c>
      <c r="F6" s="439">
        <v>19</v>
      </c>
      <c r="G6" s="440">
        <v>17</v>
      </c>
      <c r="H6" s="441">
        <v>2</v>
      </c>
    </row>
    <row r="7" spans="1:8" s="302" customFormat="1" ht="13.5" customHeight="1">
      <c r="A7" s="442" t="s">
        <v>874</v>
      </c>
      <c r="B7" s="439"/>
      <c r="C7" s="440"/>
      <c r="D7" s="443"/>
      <c r="E7" s="436" t="s">
        <v>932</v>
      </c>
      <c r="F7" s="439">
        <v>13</v>
      </c>
      <c r="G7" s="440">
        <v>11</v>
      </c>
      <c r="H7" s="441">
        <v>2</v>
      </c>
    </row>
    <row r="8" spans="1:8" s="302" customFormat="1" ht="13.5" customHeight="1">
      <c r="A8" s="442" t="s">
        <v>875</v>
      </c>
      <c r="B8" s="439">
        <v>10149</v>
      </c>
      <c r="C8" s="440">
        <v>9292</v>
      </c>
      <c r="D8" s="443">
        <v>857</v>
      </c>
      <c r="E8" s="436" t="s">
        <v>933</v>
      </c>
      <c r="F8" s="439">
        <v>24</v>
      </c>
      <c r="G8" s="440">
        <v>21</v>
      </c>
      <c r="H8" s="441">
        <v>3</v>
      </c>
    </row>
    <row r="9" spans="1:8" s="302" customFormat="1" ht="13.5" customHeight="1">
      <c r="A9" s="432" t="s">
        <v>876</v>
      </c>
      <c r="B9" s="439">
        <v>2602</v>
      </c>
      <c r="C9" s="440">
        <v>2602</v>
      </c>
      <c r="D9" s="443" t="s">
        <v>319</v>
      </c>
      <c r="E9" s="436" t="s">
        <v>934</v>
      </c>
      <c r="F9" s="439">
        <v>11</v>
      </c>
      <c r="G9" s="440">
        <v>11</v>
      </c>
      <c r="H9" s="441" t="s">
        <v>319</v>
      </c>
    </row>
    <row r="10" spans="1:8" s="302" customFormat="1" ht="13.5" customHeight="1">
      <c r="A10" s="442" t="s">
        <v>877</v>
      </c>
      <c r="B10" s="439">
        <v>7547</v>
      </c>
      <c r="C10" s="440">
        <v>6690</v>
      </c>
      <c r="D10" s="443">
        <v>857</v>
      </c>
      <c r="E10" s="436" t="s">
        <v>935</v>
      </c>
      <c r="F10" s="439">
        <v>83</v>
      </c>
      <c r="G10" s="440">
        <v>76</v>
      </c>
      <c r="H10" s="441">
        <v>7</v>
      </c>
    </row>
    <row r="11" spans="1:8" s="302" customFormat="1" ht="13.5" customHeight="1">
      <c r="A11" s="442" t="s">
        <v>881</v>
      </c>
      <c r="B11" s="439"/>
      <c r="C11" s="440"/>
      <c r="D11" s="443"/>
      <c r="E11" s="436" t="s">
        <v>936</v>
      </c>
      <c r="F11" s="439">
        <v>56</v>
      </c>
      <c r="G11" s="440">
        <v>51</v>
      </c>
      <c r="H11" s="441">
        <v>5</v>
      </c>
    </row>
    <row r="12" spans="1:8" s="302" customFormat="1" ht="13.5" customHeight="1">
      <c r="A12" s="442" t="s">
        <v>878</v>
      </c>
      <c r="B12" s="439">
        <v>14798</v>
      </c>
      <c r="C12" s="440">
        <v>11834</v>
      </c>
      <c r="D12" s="443">
        <v>2964</v>
      </c>
      <c r="E12" s="436" t="s">
        <v>937</v>
      </c>
      <c r="F12" s="439">
        <v>13</v>
      </c>
      <c r="G12" s="440">
        <v>12</v>
      </c>
      <c r="H12" s="441">
        <v>1</v>
      </c>
    </row>
    <row r="13" spans="1:8" s="302" customFormat="1" ht="13.5" customHeight="1">
      <c r="A13" s="442" t="s">
        <v>879</v>
      </c>
      <c r="B13" s="439">
        <v>12719</v>
      </c>
      <c r="C13" s="440">
        <v>10053</v>
      </c>
      <c r="D13" s="443">
        <v>2666</v>
      </c>
      <c r="E13" s="436" t="s">
        <v>938</v>
      </c>
      <c r="F13" s="439">
        <v>15</v>
      </c>
      <c r="G13" s="440">
        <v>12</v>
      </c>
      <c r="H13" s="441">
        <v>3</v>
      </c>
    </row>
    <row r="14" spans="1:8" s="302" customFormat="1" ht="13.5" customHeight="1">
      <c r="A14" s="442" t="s">
        <v>740</v>
      </c>
      <c r="B14" s="439">
        <v>5660</v>
      </c>
      <c r="C14" s="440">
        <v>4569</v>
      </c>
      <c r="D14" s="443">
        <v>1091</v>
      </c>
      <c r="E14" s="436" t="s">
        <v>939</v>
      </c>
      <c r="F14" s="439">
        <v>26</v>
      </c>
      <c r="G14" s="440">
        <v>18</v>
      </c>
      <c r="H14" s="441">
        <v>8</v>
      </c>
    </row>
    <row r="15" spans="1:8" s="302" customFormat="1" ht="13.5" customHeight="1">
      <c r="A15" s="442" t="s">
        <v>892</v>
      </c>
      <c r="B15" s="439">
        <v>2634</v>
      </c>
      <c r="C15" s="440">
        <v>2129</v>
      </c>
      <c r="D15" s="443">
        <v>505</v>
      </c>
      <c r="E15" s="436" t="s">
        <v>940</v>
      </c>
      <c r="F15" s="439">
        <v>34</v>
      </c>
      <c r="G15" s="440">
        <v>30</v>
      </c>
      <c r="H15" s="441">
        <v>4</v>
      </c>
    </row>
    <row r="16" spans="1:8" s="302" customFormat="1" ht="13.5" customHeight="1">
      <c r="A16" s="442" t="s">
        <v>893</v>
      </c>
      <c r="B16" s="439">
        <v>785</v>
      </c>
      <c r="C16" s="440">
        <v>594</v>
      </c>
      <c r="D16" s="443">
        <v>191</v>
      </c>
      <c r="E16" s="436" t="s">
        <v>941</v>
      </c>
      <c r="F16" s="439">
        <v>29</v>
      </c>
      <c r="G16" s="440">
        <v>25</v>
      </c>
      <c r="H16" s="441">
        <v>4</v>
      </c>
    </row>
    <row r="17" spans="1:8" s="302" customFormat="1" ht="13.5" customHeight="1">
      <c r="A17" s="442" t="s">
        <v>894</v>
      </c>
      <c r="B17" s="439">
        <v>196</v>
      </c>
      <c r="C17" s="440">
        <v>171</v>
      </c>
      <c r="D17" s="443">
        <v>25</v>
      </c>
      <c r="E17" s="436" t="s">
        <v>942</v>
      </c>
      <c r="F17" s="439">
        <v>26</v>
      </c>
      <c r="G17" s="440">
        <v>20</v>
      </c>
      <c r="H17" s="441">
        <v>6</v>
      </c>
    </row>
    <row r="18" spans="1:8" s="302" customFormat="1" ht="13.5" customHeight="1">
      <c r="A18" s="442" t="s">
        <v>895</v>
      </c>
      <c r="B18" s="439">
        <v>160</v>
      </c>
      <c r="C18" s="440">
        <v>135</v>
      </c>
      <c r="D18" s="443">
        <v>25</v>
      </c>
      <c r="E18" s="436" t="s">
        <v>943</v>
      </c>
      <c r="F18" s="439">
        <v>21</v>
      </c>
      <c r="G18" s="440">
        <v>21</v>
      </c>
      <c r="H18" s="441" t="s">
        <v>319</v>
      </c>
    </row>
    <row r="19" spans="1:8" s="302" customFormat="1" ht="13.5" customHeight="1">
      <c r="A19" s="442" t="s">
        <v>896</v>
      </c>
      <c r="B19" s="439">
        <v>316</v>
      </c>
      <c r="C19" s="440">
        <v>268</v>
      </c>
      <c r="D19" s="443">
        <v>48</v>
      </c>
      <c r="E19" s="436" t="s">
        <v>944</v>
      </c>
      <c r="F19" s="439">
        <v>11</v>
      </c>
      <c r="G19" s="440">
        <v>9</v>
      </c>
      <c r="H19" s="441">
        <v>2</v>
      </c>
    </row>
    <row r="20" spans="1:8" s="302" customFormat="1" ht="13.5" customHeight="1">
      <c r="A20" s="442" t="s">
        <v>897</v>
      </c>
      <c r="B20" s="439">
        <v>372</v>
      </c>
      <c r="C20" s="440">
        <v>313</v>
      </c>
      <c r="D20" s="443">
        <v>59</v>
      </c>
      <c r="E20" s="436" t="s">
        <v>945</v>
      </c>
      <c r="F20" s="439">
        <v>93</v>
      </c>
      <c r="G20" s="440">
        <v>81</v>
      </c>
      <c r="H20" s="441">
        <v>12</v>
      </c>
    </row>
    <row r="21" spans="1:8" s="302" customFormat="1" ht="13.5" customHeight="1">
      <c r="A21" s="442" t="s">
        <v>898</v>
      </c>
      <c r="B21" s="439">
        <v>392</v>
      </c>
      <c r="C21" s="440">
        <v>314</v>
      </c>
      <c r="D21" s="443">
        <v>78</v>
      </c>
      <c r="E21" s="436" t="s">
        <v>946</v>
      </c>
      <c r="F21" s="439">
        <v>16</v>
      </c>
      <c r="G21" s="440">
        <v>13</v>
      </c>
      <c r="H21" s="441">
        <v>3</v>
      </c>
    </row>
    <row r="22" spans="1:8" s="302" customFormat="1" ht="13.5" customHeight="1">
      <c r="A22" s="442" t="s">
        <v>899</v>
      </c>
      <c r="B22" s="439">
        <v>468</v>
      </c>
      <c r="C22" s="440">
        <v>357</v>
      </c>
      <c r="D22" s="443">
        <v>111</v>
      </c>
      <c r="E22" s="436" t="s">
        <v>947</v>
      </c>
      <c r="F22" s="439">
        <v>26</v>
      </c>
      <c r="G22" s="440">
        <v>23</v>
      </c>
      <c r="H22" s="441">
        <v>3</v>
      </c>
    </row>
    <row r="23" spans="1:8" s="302" customFormat="1" ht="13.5" customHeight="1">
      <c r="A23" s="442" t="s">
        <v>900</v>
      </c>
      <c r="B23" s="439">
        <v>337</v>
      </c>
      <c r="C23" s="440">
        <v>288</v>
      </c>
      <c r="D23" s="443">
        <v>49</v>
      </c>
      <c r="E23" s="436" t="s">
        <v>948</v>
      </c>
      <c r="F23" s="439">
        <v>25</v>
      </c>
      <c r="G23" s="440">
        <v>20</v>
      </c>
      <c r="H23" s="441">
        <v>5</v>
      </c>
    </row>
    <row r="24" spans="1:8" s="302" customFormat="1" ht="13.5" customHeight="1">
      <c r="A24" s="442" t="s">
        <v>901</v>
      </c>
      <c r="B24" s="439">
        <v>102</v>
      </c>
      <c r="C24" s="440">
        <v>78</v>
      </c>
      <c r="D24" s="443">
        <v>24</v>
      </c>
      <c r="E24" s="436" t="s">
        <v>949</v>
      </c>
      <c r="F24" s="439">
        <v>46</v>
      </c>
      <c r="G24" s="440">
        <v>38</v>
      </c>
      <c r="H24" s="441">
        <v>8</v>
      </c>
    </row>
    <row r="25" spans="1:8" s="302" customFormat="1" ht="13.5" customHeight="1">
      <c r="A25" s="442" t="s">
        <v>902</v>
      </c>
      <c r="B25" s="439">
        <v>1108</v>
      </c>
      <c r="C25" s="440">
        <v>823</v>
      </c>
      <c r="D25" s="443">
        <v>285</v>
      </c>
      <c r="E25" s="436" t="s">
        <v>950</v>
      </c>
      <c r="F25" s="439">
        <v>23</v>
      </c>
      <c r="G25" s="440">
        <v>18</v>
      </c>
      <c r="H25" s="441">
        <v>5</v>
      </c>
    </row>
    <row r="26" spans="1:8" s="302" customFormat="1" ht="13.5" customHeight="1">
      <c r="A26" s="442" t="s">
        <v>903</v>
      </c>
      <c r="B26" s="439">
        <v>311</v>
      </c>
      <c r="C26" s="440">
        <v>260</v>
      </c>
      <c r="D26" s="443">
        <v>51</v>
      </c>
      <c r="E26" s="436" t="s">
        <v>951</v>
      </c>
      <c r="F26" s="439">
        <v>85</v>
      </c>
      <c r="G26" s="440">
        <v>76</v>
      </c>
      <c r="H26" s="441">
        <v>9</v>
      </c>
    </row>
    <row r="27" spans="1:8" s="302" customFormat="1" ht="13.5" customHeight="1">
      <c r="A27" s="442" t="s">
        <v>904</v>
      </c>
      <c r="B27" s="439">
        <v>3863</v>
      </c>
      <c r="C27" s="440">
        <v>3128</v>
      </c>
      <c r="D27" s="443">
        <v>735</v>
      </c>
      <c r="E27" s="436" t="s">
        <v>952</v>
      </c>
      <c r="F27" s="439">
        <v>10</v>
      </c>
      <c r="G27" s="440">
        <v>10</v>
      </c>
      <c r="H27" s="441" t="s">
        <v>319</v>
      </c>
    </row>
    <row r="28" spans="1:8" s="302" customFormat="1" ht="13.5" customHeight="1">
      <c r="A28" s="442" t="s">
        <v>905</v>
      </c>
      <c r="B28" s="439">
        <v>364</v>
      </c>
      <c r="C28" s="440">
        <v>271</v>
      </c>
      <c r="D28" s="443">
        <v>93</v>
      </c>
      <c r="E28" s="436" t="s">
        <v>953</v>
      </c>
      <c r="F28" s="439">
        <v>176</v>
      </c>
      <c r="G28" s="440">
        <v>140</v>
      </c>
      <c r="H28" s="441">
        <v>36</v>
      </c>
    </row>
    <row r="29" spans="1:8" s="302" customFormat="1" ht="13.5" customHeight="1">
      <c r="A29" s="442" t="s">
        <v>906</v>
      </c>
      <c r="B29" s="439">
        <v>132</v>
      </c>
      <c r="C29" s="440">
        <v>103</v>
      </c>
      <c r="D29" s="443">
        <v>29</v>
      </c>
      <c r="E29" s="436" t="s">
        <v>954</v>
      </c>
      <c r="F29" s="439">
        <v>54</v>
      </c>
      <c r="G29" s="440">
        <v>48</v>
      </c>
      <c r="H29" s="441">
        <v>6</v>
      </c>
    </row>
    <row r="30" spans="1:8" s="302" customFormat="1" ht="13.5" customHeight="1">
      <c r="A30" s="442" t="s">
        <v>907</v>
      </c>
      <c r="B30" s="439">
        <v>660</v>
      </c>
      <c r="C30" s="440">
        <v>448</v>
      </c>
      <c r="D30" s="443">
        <v>212</v>
      </c>
      <c r="E30" s="436" t="s">
        <v>955</v>
      </c>
      <c r="F30" s="439">
        <v>151</v>
      </c>
      <c r="G30" s="440">
        <v>117</v>
      </c>
      <c r="H30" s="441">
        <v>34</v>
      </c>
    </row>
    <row r="31" spans="1:8" s="302" customFormat="1" ht="13.5" customHeight="1">
      <c r="A31" s="442" t="s">
        <v>908</v>
      </c>
      <c r="B31" s="439">
        <v>50</v>
      </c>
      <c r="C31" s="440">
        <v>44</v>
      </c>
      <c r="D31" s="443">
        <v>6</v>
      </c>
      <c r="E31" s="436" t="s">
        <v>956</v>
      </c>
      <c r="F31" s="439">
        <v>92</v>
      </c>
      <c r="G31" s="440">
        <v>82</v>
      </c>
      <c r="H31" s="441">
        <v>10</v>
      </c>
    </row>
    <row r="32" spans="1:8" s="302" customFormat="1" ht="13.5" customHeight="1">
      <c r="A32" s="442" t="s">
        <v>909</v>
      </c>
      <c r="B32" s="439">
        <v>32</v>
      </c>
      <c r="C32" s="440">
        <v>27</v>
      </c>
      <c r="D32" s="443">
        <v>5</v>
      </c>
      <c r="E32" s="436" t="s">
        <v>957</v>
      </c>
      <c r="F32" s="439">
        <v>17</v>
      </c>
      <c r="G32" s="440">
        <v>15</v>
      </c>
      <c r="H32" s="441">
        <v>2</v>
      </c>
    </row>
    <row r="33" spans="1:8" s="302" customFormat="1" ht="13.5" customHeight="1">
      <c r="A33" s="442" t="s">
        <v>910</v>
      </c>
      <c r="B33" s="439">
        <v>154</v>
      </c>
      <c r="C33" s="440">
        <v>116</v>
      </c>
      <c r="D33" s="443">
        <v>38</v>
      </c>
      <c r="E33" s="436" t="s">
        <v>958</v>
      </c>
      <c r="F33" s="439">
        <v>41</v>
      </c>
      <c r="G33" s="440">
        <v>37</v>
      </c>
      <c r="H33" s="441">
        <v>4</v>
      </c>
    </row>
    <row r="34" spans="1:8" s="302" customFormat="1" ht="13.5" customHeight="1">
      <c r="A34" s="442" t="s">
        <v>911</v>
      </c>
      <c r="B34" s="439">
        <v>150</v>
      </c>
      <c r="C34" s="440">
        <v>89</v>
      </c>
      <c r="D34" s="443">
        <v>61</v>
      </c>
      <c r="E34" s="436" t="s">
        <v>959</v>
      </c>
      <c r="F34" s="439">
        <v>87</v>
      </c>
      <c r="G34" s="440">
        <v>81</v>
      </c>
      <c r="H34" s="441">
        <v>6</v>
      </c>
    </row>
    <row r="35" spans="1:8" s="302" customFormat="1" ht="13.5" customHeight="1">
      <c r="A35" s="442" t="s">
        <v>912</v>
      </c>
      <c r="B35" s="439">
        <v>9</v>
      </c>
      <c r="C35" s="440">
        <v>6</v>
      </c>
      <c r="D35" s="443">
        <v>3</v>
      </c>
      <c r="E35" s="436" t="s">
        <v>960</v>
      </c>
      <c r="F35" s="439">
        <v>31</v>
      </c>
      <c r="G35" s="440">
        <v>28</v>
      </c>
      <c r="H35" s="441">
        <v>3</v>
      </c>
    </row>
    <row r="36" spans="1:8" s="302" customFormat="1" ht="13.5" customHeight="1">
      <c r="A36" s="442" t="s">
        <v>913</v>
      </c>
      <c r="B36" s="439">
        <v>17</v>
      </c>
      <c r="C36" s="440">
        <v>11</v>
      </c>
      <c r="D36" s="443">
        <v>6</v>
      </c>
      <c r="E36" s="436" t="s">
        <v>961</v>
      </c>
      <c r="F36" s="439">
        <v>29</v>
      </c>
      <c r="G36" s="440">
        <v>27</v>
      </c>
      <c r="H36" s="441">
        <v>2</v>
      </c>
    </row>
    <row r="37" spans="1:8" s="302" customFormat="1" ht="13.5" customHeight="1">
      <c r="A37" s="442" t="s">
        <v>918</v>
      </c>
      <c r="B37" s="439">
        <v>9</v>
      </c>
      <c r="C37" s="440">
        <v>8</v>
      </c>
      <c r="D37" s="443">
        <v>1</v>
      </c>
      <c r="E37" s="436" t="s">
        <v>962</v>
      </c>
      <c r="F37" s="439">
        <v>24</v>
      </c>
      <c r="G37" s="440">
        <v>21</v>
      </c>
      <c r="H37" s="441">
        <v>3</v>
      </c>
    </row>
    <row r="38" spans="1:8" s="302" customFormat="1" ht="13.5" customHeight="1">
      <c r="A38" s="442" t="s">
        <v>914</v>
      </c>
      <c r="B38" s="439">
        <v>21</v>
      </c>
      <c r="C38" s="440">
        <v>15</v>
      </c>
      <c r="D38" s="443">
        <v>6</v>
      </c>
      <c r="E38" s="436" t="s">
        <v>963</v>
      </c>
      <c r="F38" s="439">
        <v>10</v>
      </c>
      <c r="G38" s="440">
        <v>7</v>
      </c>
      <c r="H38" s="441">
        <v>3</v>
      </c>
    </row>
    <row r="39" spans="1:8" s="302" customFormat="1" ht="13.5" customHeight="1">
      <c r="A39" s="442" t="s">
        <v>915</v>
      </c>
      <c r="B39" s="439">
        <v>14</v>
      </c>
      <c r="C39" s="440">
        <v>11</v>
      </c>
      <c r="D39" s="443">
        <v>3</v>
      </c>
      <c r="E39" s="436" t="s">
        <v>975</v>
      </c>
      <c r="F39" s="439">
        <v>62</v>
      </c>
      <c r="G39" s="440">
        <v>51</v>
      </c>
      <c r="H39" s="441">
        <v>11</v>
      </c>
    </row>
    <row r="40" spans="1:8" s="302" customFormat="1" ht="13.5" customHeight="1">
      <c r="A40" s="442" t="s">
        <v>916</v>
      </c>
      <c r="B40" s="439">
        <v>17</v>
      </c>
      <c r="C40" s="440">
        <v>14</v>
      </c>
      <c r="D40" s="443">
        <v>3</v>
      </c>
      <c r="E40" s="436" t="s">
        <v>976</v>
      </c>
      <c r="F40" s="439">
        <v>8</v>
      </c>
      <c r="G40" s="440">
        <v>8</v>
      </c>
      <c r="H40" s="441" t="s">
        <v>319</v>
      </c>
    </row>
    <row r="41" spans="1:8" s="302" customFormat="1" ht="13.5" customHeight="1">
      <c r="A41" s="442" t="s">
        <v>917</v>
      </c>
      <c r="B41" s="437">
        <v>9</v>
      </c>
      <c r="C41" s="440">
        <v>7</v>
      </c>
      <c r="D41" s="438">
        <v>2</v>
      </c>
      <c r="E41" s="436" t="s">
        <v>964</v>
      </c>
      <c r="F41" s="439">
        <v>12</v>
      </c>
      <c r="G41" s="440">
        <v>10</v>
      </c>
      <c r="H41" s="441">
        <v>2</v>
      </c>
    </row>
    <row r="42" spans="1:8" s="302" customFormat="1" ht="13.5" customHeight="1">
      <c r="A42" s="442" t="s">
        <v>882</v>
      </c>
      <c r="B42" s="437">
        <f>B13-SUM(B14,B24:B41)</f>
        <v>37</v>
      </c>
      <c r="C42" s="440">
        <f>C13-SUM(C14,C24:C41)</f>
        <v>25</v>
      </c>
      <c r="D42" s="438">
        <f>D13-SUM(D14,D24:D41)</f>
        <v>12</v>
      </c>
      <c r="E42" s="436" t="s">
        <v>965</v>
      </c>
      <c r="F42" s="439">
        <v>10</v>
      </c>
      <c r="G42" s="440">
        <v>6</v>
      </c>
      <c r="H42" s="441">
        <v>4</v>
      </c>
    </row>
    <row r="43" spans="1:8" s="302" customFormat="1" ht="13.5" customHeight="1">
      <c r="A43" s="442"/>
      <c r="B43" s="439"/>
      <c r="C43" s="440"/>
      <c r="D43" s="443"/>
      <c r="E43" s="436" t="s">
        <v>966</v>
      </c>
      <c r="F43" s="439">
        <v>45</v>
      </c>
      <c r="G43" s="440">
        <v>38</v>
      </c>
      <c r="H43" s="441">
        <v>7</v>
      </c>
    </row>
    <row r="44" spans="1:8" s="302" customFormat="1" ht="13.5" customHeight="1">
      <c r="A44" s="442" t="s">
        <v>919</v>
      </c>
      <c r="B44" s="439">
        <v>2079</v>
      </c>
      <c r="C44" s="440">
        <v>1781</v>
      </c>
      <c r="D44" s="443">
        <v>298</v>
      </c>
      <c r="E44" s="436" t="s">
        <v>967</v>
      </c>
      <c r="F44" s="439">
        <v>8</v>
      </c>
      <c r="G44" s="440">
        <v>7</v>
      </c>
      <c r="H44" s="441">
        <v>1</v>
      </c>
    </row>
    <row r="45" spans="1:8" s="302" customFormat="1" ht="13.5" customHeight="1">
      <c r="A45" s="442" t="s">
        <v>920</v>
      </c>
      <c r="B45" s="439">
        <v>28</v>
      </c>
      <c r="C45" s="440">
        <v>27</v>
      </c>
      <c r="D45" s="443">
        <v>1</v>
      </c>
      <c r="E45" s="436" t="s">
        <v>968</v>
      </c>
      <c r="F45" s="439">
        <v>15</v>
      </c>
      <c r="G45" s="440">
        <v>12</v>
      </c>
      <c r="H45" s="441">
        <v>3</v>
      </c>
    </row>
    <row r="46" spans="1:8" s="302" customFormat="1" ht="13.5" customHeight="1">
      <c r="A46" s="442" t="s">
        <v>921</v>
      </c>
      <c r="B46" s="439">
        <v>13</v>
      </c>
      <c r="C46" s="440">
        <v>13</v>
      </c>
      <c r="D46" s="409" t="s">
        <v>319</v>
      </c>
      <c r="E46" s="436" t="s">
        <v>970</v>
      </c>
      <c r="F46" s="439">
        <v>8</v>
      </c>
      <c r="G46" s="440">
        <v>6</v>
      </c>
      <c r="H46" s="441">
        <v>2</v>
      </c>
    </row>
    <row r="47" spans="1:8" s="302" customFormat="1" ht="13.5" customHeight="1">
      <c r="A47" s="442" t="s">
        <v>477</v>
      </c>
      <c r="B47" s="743">
        <f>B45-B46</f>
        <v>15</v>
      </c>
      <c r="C47" s="440">
        <f>C45-C46</f>
        <v>14</v>
      </c>
      <c r="D47" s="443">
        <v>1</v>
      </c>
      <c r="E47" s="436" t="s">
        <v>969</v>
      </c>
      <c r="F47" s="439">
        <v>7</v>
      </c>
      <c r="G47" s="440">
        <v>7</v>
      </c>
      <c r="H47" s="441" t="s">
        <v>319</v>
      </c>
    </row>
    <row r="48" spans="1:8" s="302" customFormat="1" ht="13.5" customHeight="1">
      <c r="A48" s="442" t="s">
        <v>922</v>
      </c>
      <c r="B48" s="439">
        <v>115</v>
      </c>
      <c r="C48" s="440">
        <v>92</v>
      </c>
      <c r="D48" s="443">
        <v>23</v>
      </c>
      <c r="E48" s="442" t="s">
        <v>477</v>
      </c>
      <c r="F48" s="439">
        <f>B52-SUM(B53,F26:F47)</f>
        <v>58</v>
      </c>
      <c r="G48" s="440">
        <f>C52-SUM(C53,G26:G47)</f>
        <v>53</v>
      </c>
      <c r="H48" s="441">
        <f>D52-SUM(D53,H26:H47)</f>
        <v>5</v>
      </c>
    </row>
    <row r="49" spans="1:8" s="302" customFormat="1" ht="13.5" customHeight="1">
      <c r="A49" s="442" t="s">
        <v>923</v>
      </c>
      <c r="B49" s="439">
        <v>77</v>
      </c>
      <c r="C49" s="440">
        <v>61</v>
      </c>
      <c r="D49" s="443">
        <v>16</v>
      </c>
      <c r="E49" s="436" t="s">
        <v>971</v>
      </c>
      <c r="F49" s="439">
        <v>85</v>
      </c>
      <c r="G49" s="440">
        <v>74</v>
      </c>
      <c r="H49" s="441">
        <v>11</v>
      </c>
    </row>
    <row r="50" spans="1:8" s="302" customFormat="1" ht="13.5" customHeight="1">
      <c r="A50" s="442" t="s">
        <v>924</v>
      </c>
      <c r="B50" s="439">
        <v>8</v>
      </c>
      <c r="C50" s="440">
        <v>6</v>
      </c>
      <c r="D50" s="443">
        <v>2</v>
      </c>
      <c r="E50" s="436" t="s">
        <v>972</v>
      </c>
      <c r="F50" s="439">
        <v>26</v>
      </c>
      <c r="G50" s="440">
        <v>23</v>
      </c>
      <c r="H50" s="441">
        <v>3</v>
      </c>
    </row>
    <row r="51" spans="1:8" s="302" customFormat="1" ht="13.5" customHeight="1">
      <c r="A51" s="442" t="s">
        <v>477</v>
      </c>
      <c r="B51" s="439">
        <f>B48-SUM(B49:B50)</f>
        <v>30</v>
      </c>
      <c r="C51" s="440">
        <f>C48-SUM(C49:C50)</f>
        <v>25</v>
      </c>
      <c r="D51" s="443">
        <f>D48-SUM(D49:D50)</f>
        <v>5</v>
      </c>
      <c r="E51" s="436" t="s">
        <v>973</v>
      </c>
      <c r="F51" s="439">
        <v>7</v>
      </c>
      <c r="G51" s="440">
        <v>5</v>
      </c>
      <c r="H51" s="441">
        <v>2</v>
      </c>
    </row>
    <row r="52" spans="1:8" s="302" customFormat="1" ht="13.5" customHeight="1">
      <c r="A52" s="442" t="s">
        <v>925</v>
      </c>
      <c r="B52" s="439">
        <v>1790</v>
      </c>
      <c r="C52" s="440">
        <v>1536</v>
      </c>
      <c r="D52" s="443">
        <v>254</v>
      </c>
      <c r="E52" s="436" t="s">
        <v>880</v>
      </c>
      <c r="F52" s="439">
        <v>14</v>
      </c>
      <c r="G52" s="440">
        <v>13</v>
      </c>
      <c r="H52" s="441">
        <v>1</v>
      </c>
    </row>
    <row r="53" spans="1:8" s="302" customFormat="1" ht="13.5" customHeight="1">
      <c r="A53" s="442" t="s">
        <v>926</v>
      </c>
      <c r="B53" s="439">
        <v>750</v>
      </c>
      <c r="C53" s="440">
        <v>649</v>
      </c>
      <c r="D53" s="443">
        <v>101</v>
      </c>
      <c r="E53" s="436" t="s">
        <v>974</v>
      </c>
      <c r="F53" s="439">
        <v>7</v>
      </c>
      <c r="G53" s="440">
        <v>6</v>
      </c>
      <c r="H53" s="441">
        <v>1</v>
      </c>
    </row>
    <row r="54" spans="1:8" s="302" customFormat="1" ht="13.5" customHeight="1">
      <c r="A54" s="442" t="s">
        <v>927</v>
      </c>
      <c r="B54" s="439">
        <v>31</v>
      </c>
      <c r="C54" s="440">
        <v>29</v>
      </c>
      <c r="D54" s="443">
        <v>2</v>
      </c>
      <c r="E54" s="436" t="s">
        <v>477</v>
      </c>
      <c r="F54" s="439">
        <f>F49-SUM(F50:F53)</f>
        <v>31</v>
      </c>
      <c r="G54" s="440">
        <f>G49-SUM(G50:G53)</f>
        <v>27</v>
      </c>
      <c r="H54" s="441">
        <f>H49-SUM(H50:H53)</f>
        <v>4</v>
      </c>
    </row>
    <row r="55" spans="1:8" s="302" customFormat="1" ht="13.5" customHeight="1">
      <c r="A55" s="442" t="s">
        <v>928</v>
      </c>
      <c r="B55" s="439">
        <v>51</v>
      </c>
      <c r="C55" s="440">
        <v>46</v>
      </c>
      <c r="D55" s="443">
        <v>5</v>
      </c>
      <c r="E55" s="436" t="s">
        <v>478</v>
      </c>
      <c r="F55" s="439">
        <v>13</v>
      </c>
      <c r="G55" s="440">
        <v>9</v>
      </c>
      <c r="H55" s="441">
        <v>4</v>
      </c>
    </row>
    <row r="56" spans="1:8" s="302" customFormat="1" ht="13.5" customHeight="1">
      <c r="A56" s="744" t="s">
        <v>929</v>
      </c>
      <c r="B56" s="745">
        <v>38</v>
      </c>
      <c r="C56" s="746">
        <v>30</v>
      </c>
      <c r="D56" s="747">
        <v>8</v>
      </c>
      <c r="E56" s="748" t="s">
        <v>479</v>
      </c>
      <c r="F56" s="749">
        <f>B44-SUM(B45,B48,B52,F49,F55)</f>
        <v>48</v>
      </c>
      <c r="G56" s="746">
        <f>C44-SUM(C45,C48,C52,G49,G55)</f>
        <v>43</v>
      </c>
      <c r="H56" s="749">
        <f>D44-SUM(D45,D48,D52,H49,H55)</f>
        <v>5</v>
      </c>
    </row>
    <row r="57" spans="1:8" s="202" customFormat="1" ht="12">
      <c r="A57" s="444"/>
      <c r="B57" s="444"/>
      <c r="C57" s="444"/>
      <c r="D57" s="444"/>
      <c r="E57" s="445"/>
      <c r="F57" s="446"/>
      <c r="G57" s="444"/>
      <c r="H57" s="444"/>
    </row>
    <row r="58" spans="1:8" s="202" customFormat="1" ht="12">
      <c r="A58" s="444"/>
      <c r="B58" s="444"/>
      <c r="C58" s="444"/>
      <c r="D58" s="444"/>
      <c r="E58" s="445"/>
      <c r="F58" s="446"/>
      <c r="G58" s="444"/>
      <c r="H58" s="444"/>
    </row>
    <row r="59" spans="1:8" s="202" customFormat="1" ht="12">
      <c r="A59" s="444"/>
      <c r="B59" s="444"/>
      <c r="C59" s="444"/>
      <c r="D59" s="444"/>
      <c r="E59" s="445"/>
      <c r="F59" s="446"/>
      <c r="G59" s="444"/>
      <c r="H59" s="444"/>
    </row>
    <row r="60" spans="1:8" s="202" customFormat="1" ht="12">
      <c r="A60" s="445"/>
      <c r="B60" s="446"/>
      <c r="C60" s="446"/>
      <c r="D60" s="446"/>
      <c r="E60" s="445"/>
      <c r="F60" s="444"/>
      <c r="G60" s="444"/>
      <c r="H60" s="444"/>
    </row>
    <row r="61" spans="5:8" ht="12">
      <c r="E61" s="445"/>
      <c r="F61" s="444"/>
      <c r="G61" s="444"/>
      <c r="H61" s="444"/>
    </row>
    <row r="62" spans="5:8" ht="12">
      <c r="E62" s="448"/>
      <c r="F62" s="202"/>
      <c r="G62" s="202"/>
      <c r="H62" s="202"/>
    </row>
    <row r="63" spans="5:8" ht="12">
      <c r="E63" s="448"/>
      <c r="F63" s="202"/>
      <c r="G63" s="202"/>
      <c r="H63" s="202"/>
    </row>
    <row r="64" spans="5:8" ht="12">
      <c r="E64" s="448"/>
      <c r="F64" s="202"/>
      <c r="G64" s="202"/>
      <c r="H64" s="202"/>
    </row>
    <row r="65" ht="11.25">
      <c r="E65" s="447"/>
    </row>
    <row r="66" ht="11.25">
      <c r="E66" s="447"/>
    </row>
    <row r="67" ht="11.25">
      <c r="E67" s="447"/>
    </row>
    <row r="68" ht="11.25">
      <c r="E68" s="447"/>
    </row>
    <row r="69" ht="11.25">
      <c r="E69" s="447"/>
    </row>
    <row r="70" ht="11.25">
      <c r="E70" s="447"/>
    </row>
    <row r="71" ht="11.25">
      <c r="E71" s="447"/>
    </row>
  </sheetData>
  <hyperlinks>
    <hyperlink ref="A1" location="目次!A25" display="目次へ"/>
  </hyperlinks>
  <printOptions/>
  <pageMargins left="0.7874015748031497" right="0.5905511811023623" top="0.984251968503937" bottom="0.5905511811023623" header="0.5118110236220472" footer="0.31496062992125984"/>
  <pageSetup firstPageNumber="25" useFirstPageNumber="1"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R41"/>
  <sheetViews>
    <sheetView workbookViewId="0" topLeftCell="A1">
      <selection activeCell="A1" sqref="A1"/>
    </sheetView>
  </sheetViews>
  <sheetFormatPr defaultColWidth="9.00390625" defaultRowHeight="13.5"/>
  <cols>
    <col min="1" max="1" width="24.75390625" style="444" customWidth="1"/>
    <col min="2" max="2" width="10.625" style="444" customWidth="1"/>
    <col min="3" max="4" width="8.625" style="444" customWidth="1"/>
    <col min="5" max="11" width="8.625" style="953" customWidth="1"/>
    <col min="12" max="18" width="8.625" style="444" customWidth="1"/>
    <col min="19" max="16384" width="9.00390625" style="444" customWidth="1"/>
  </cols>
  <sheetData>
    <row r="1" ht="15" customHeight="1">
      <c r="A1" s="983" t="s">
        <v>605</v>
      </c>
    </row>
    <row r="2" spans="1:8" ht="27.75" customHeight="1">
      <c r="A2" s="1135" t="s">
        <v>166</v>
      </c>
      <c r="B2" s="1135"/>
      <c r="C2" s="1135"/>
      <c r="D2" s="1135"/>
      <c r="E2" s="1135"/>
      <c r="F2" s="1135"/>
      <c r="G2" s="1135"/>
      <c r="H2" s="1135"/>
    </row>
    <row r="3" spans="1:18" ht="12.75" customHeight="1">
      <c r="A3" s="1142" t="s">
        <v>1052</v>
      </c>
      <c r="B3" s="1136" t="s">
        <v>420</v>
      </c>
      <c r="C3" s="1138" t="s">
        <v>496</v>
      </c>
      <c r="D3" s="1139" t="s">
        <v>365</v>
      </c>
      <c r="E3" s="1139"/>
      <c r="F3" s="1139"/>
      <c r="G3" s="1140"/>
      <c r="H3" s="959"/>
      <c r="I3" s="1125" t="s">
        <v>377</v>
      </c>
      <c r="J3" s="1125"/>
      <c r="K3" s="1125"/>
      <c r="L3" s="1125"/>
      <c r="M3" s="1125"/>
      <c r="N3" s="1125"/>
      <c r="O3" s="1125"/>
      <c r="P3" s="1125"/>
      <c r="Q3" s="1125"/>
      <c r="R3" s="1125"/>
    </row>
    <row r="4" spans="1:18" ht="12.75" customHeight="1">
      <c r="A4" s="1143"/>
      <c r="B4" s="1137"/>
      <c r="C4" s="1132"/>
      <c r="D4" s="1123" t="s">
        <v>421</v>
      </c>
      <c r="E4" s="1123" t="s">
        <v>422</v>
      </c>
      <c r="F4" s="1130"/>
      <c r="G4" s="1130"/>
      <c r="H4" s="1126" t="s">
        <v>496</v>
      </c>
      <c r="I4" s="1131" t="s">
        <v>378</v>
      </c>
      <c r="J4" s="1131"/>
      <c r="K4" s="1131"/>
      <c r="L4" s="1131"/>
      <c r="M4" s="1131"/>
      <c r="N4" s="1131"/>
      <c r="O4" s="1131"/>
      <c r="P4" s="1131"/>
      <c r="Q4" s="1131"/>
      <c r="R4" s="1131"/>
    </row>
    <row r="5" spans="1:18" ht="12.75" customHeight="1">
      <c r="A5" s="1143"/>
      <c r="B5" s="1137"/>
      <c r="C5" s="1132"/>
      <c r="D5" s="1141"/>
      <c r="E5" s="1141"/>
      <c r="F5" s="1128" t="s">
        <v>366</v>
      </c>
      <c r="G5" s="1126" t="s">
        <v>419</v>
      </c>
      <c r="H5" s="1132"/>
      <c r="I5" s="1121"/>
      <c r="J5" s="1134"/>
      <c r="K5" s="1121"/>
      <c r="L5" s="1122"/>
      <c r="M5" s="1123" t="s">
        <v>426</v>
      </c>
      <c r="N5" s="1119" t="s">
        <v>368</v>
      </c>
      <c r="O5" s="1119" t="s">
        <v>369</v>
      </c>
      <c r="P5" s="1119" t="s">
        <v>425</v>
      </c>
      <c r="Q5" s="1119" t="s">
        <v>370</v>
      </c>
      <c r="R5" s="1126" t="s">
        <v>87</v>
      </c>
    </row>
    <row r="6" spans="1:18" s="953" customFormat="1" ht="58.5" customHeight="1">
      <c r="A6" s="1144"/>
      <c r="B6" s="1120"/>
      <c r="C6" s="1133"/>
      <c r="D6" s="1124"/>
      <c r="E6" s="1124"/>
      <c r="F6" s="1129"/>
      <c r="G6" s="1127"/>
      <c r="H6" s="1133"/>
      <c r="I6" s="960" t="s">
        <v>424</v>
      </c>
      <c r="J6" s="962" t="s">
        <v>423</v>
      </c>
      <c r="K6" s="961" t="s">
        <v>367</v>
      </c>
      <c r="L6" s="963" t="s">
        <v>423</v>
      </c>
      <c r="M6" s="1124"/>
      <c r="N6" s="1120"/>
      <c r="O6" s="1120"/>
      <c r="P6" s="1120"/>
      <c r="Q6" s="1120"/>
      <c r="R6" s="1133"/>
    </row>
    <row r="7" spans="1:18" ht="24.75" customHeight="1">
      <c r="A7" s="966" t="s">
        <v>371</v>
      </c>
      <c r="B7" s="751">
        <v>39730</v>
      </c>
      <c r="C7" s="964">
        <v>11683</v>
      </c>
      <c r="D7" s="964">
        <v>8937</v>
      </c>
      <c r="E7" s="964">
        <v>213</v>
      </c>
      <c r="F7" s="964">
        <v>2533</v>
      </c>
      <c r="G7" s="751">
        <v>884</v>
      </c>
      <c r="H7" s="964">
        <v>28047</v>
      </c>
      <c r="I7" s="964">
        <v>10234</v>
      </c>
      <c r="J7" s="964">
        <v>6355</v>
      </c>
      <c r="K7" s="964">
        <v>25</v>
      </c>
      <c r="L7" s="964">
        <v>14</v>
      </c>
      <c r="M7" s="964">
        <v>47</v>
      </c>
      <c r="N7" s="964">
        <v>1579</v>
      </c>
      <c r="O7" s="964">
        <v>941</v>
      </c>
      <c r="P7" s="964">
        <v>2528</v>
      </c>
      <c r="Q7" s="964">
        <v>7658</v>
      </c>
      <c r="R7" s="964">
        <v>5035</v>
      </c>
    </row>
    <row r="8" spans="1:18" ht="24.75" customHeight="1">
      <c r="A8" s="967" t="s">
        <v>379</v>
      </c>
      <c r="B8" s="756">
        <v>12595</v>
      </c>
      <c r="C8" s="964" t="s">
        <v>319</v>
      </c>
      <c r="D8" s="964" t="s">
        <v>319</v>
      </c>
      <c r="E8" s="964" t="s">
        <v>319</v>
      </c>
      <c r="F8" s="964" t="s">
        <v>319</v>
      </c>
      <c r="G8" s="756" t="s">
        <v>319</v>
      </c>
      <c r="H8" s="964">
        <v>12595</v>
      </c>
      <c r="I8" s="964">
        <v>7306</v>
      </c>
      <c r="J8" s="964">
        <v>4093</v>
      </c>
      <c r="K8" s="964" t="s">
        <v>319</v>
      </c>
      <c r="L8" s="964" t="s">
        <v>319</v>
      </c>
      <c r="M8" s="964">
        <v>4</v>
      </c>
      <c r="N8" s="964">
        <v>954</v>
      </c>
      <c r="O8" s="964" t="s">
        <v>319</v>
      </c>
      <c r="P8" s="964">
        <v>49</v>
      </c>
      <c r="Q8" s="964">
        <v>1318</v>
      </c>
      <c r="R8" s="964">
        <v>2964</v>
      </c>
    </row>
    <row r="9" spans="1:18" ht="24.75" customHeight="1">
      <c r="A9" s="967" t="s">
        <v>372</v>
      </c>
      <c r="B9" s="756">
        <v>13192</v>
      </c>
      <c r="C9" s="964">
        <v>5078</v>
      </c>
      <c r="D9" s="964">
        <v>4869</v>
      </c>
      <c r="E9" s="964">
        <v>209</v>
      </c>
      <c r="F9" s="964" t="s">
        <v>319</v>
      </c>
      <c r="G9" s="756" t="s">
        <v>319</v>
      </c>
      <c r="H9" s="964">
        <v>8114</v>
      </c>
      <c r="I9" s="964">
        <v>2166</v>
      </c>
      <c r="J9" s="964">
        <v>1632</v>
      </c>
      <c r="K9" s="964">
        <v>7</v>
      </c>
      <c r="L9" s="964">
        <v>2</v>
      </c>
      <c r="M9" s="964">
        <v>19</v>
      </c>
      <c r="N9" s="964">
        <v>388</v>
      </c>
      <c r="O9" s="964">
        <v>38</v>
      </c>
      <c r="P9" s="964">
        <v>1682</v>
      </c>
      <c r="Q9" s="964">
        <v>2718</v>
      </c>
      <c r="R9" s="964">
        <v>1096</v>
      </c>
    </row>
    <row r="10" spans="1:18" ht="24.75" customHeight="1">
      <c r="A10" s="967" t="s">
        <v>373</v>
      </c>
      <c r="B10" s="756">
        <v>7871</v>
      </c>
      <c r="C10" s="964">
        <v>3367</v>
      </c>
      <c r="D10" s="964">
        <v>3067</v>
      </c>
      <c r="E10" s="964">
        <v>3</v>
      </c>
      <c r="F10" s="964">
        <v>297</v>
      </c>
      <c r="G10" s="756">
        <v>80</v>
      </c>
      <c r="H10" s="964">
        <v>4504</v>
      </c>
      <c r="I10" s="964">
        <v>502</v>
      </c>
      <c r="J10" s="964">
        <v>408</v>
      </c>
      <c r="K10" s="964">
        <v>10</v>
      </c>
      <c r="L10" s="964">
        <v>8</v>
      </c>
      <c r="M10" s="964">
        <v>19</v>
      </c>
      <c r="N10" s="964">
        <v>152</v>
      </c>
      <c r="O10" s="964">
        <v>639</v>
      </c>
      <c r="P10" s="964">
        <v>646</v>
      </c>
      <c r="Q10" s="964">
        <v>1875</v>
      </c>
      <c r="R10" s="964">
        <v>661</v>
      </c>
    </row>
    <row r="11" spans="1:18" ht="24.75" customHeight="1">
      <c r="A11" s="967" t="s">
        <v>374</v>
      </c>
      <c r="B11" s="756">
        <v>3954</v>
      </c>
      <c r="C11" s="964">
        <v>1667</v>
      </c>
      <c r="D11" s="964">
        <v>727</v>
      </c>
      <c r="E11" s="964">
        <v>1</v>
      </c>
      <c r="F11" s="964">
        <v>939</v>
      </c>
      <c r="G11" s="756">
        <v>305</v>
      </c>
      <c r="H11" s="964">
        <v>2287</v>
      </c>
      <c r="I11" s="964">
        <v>169</v>
      </c>
      <c r="J11" s="964">
        <v>147</v>
      </c>
      <c r="K11" s="964">
        <v>6</v>
      </c>
      <c r="L11" s="964">
        <v>2</v>
      </c>
      <c r="M11" s="964">
        <v>5</v>
      </c>
      <c r="N11" s="964">
        <v>62</v>
      </c>
      <c r="O11" s="964">
        <v>201</v>
      </c>
      <c r="P11" s="964">
        <v>128</v>
      </c>
      <c r="Q11" s="964">
        <v>1464</v>
      </c>
      <c r="R11" s="964">
        <v>252</v>
      </c>
    </row>
    <row r="12" spans="1:18" ht="24.75" customHeight="1">
      <c r="A12" s="967" t="s">
        <v>375</v>
      </c>
      <c r="B12" s="756">
        <v>2118</v>
      </c>
      <c r="C12" s="964">
        <v>1571</v>
      </c>
      <c r="D12" s="964">
        <v>274</v>
      </c>
      <c r="E12" s="964" t="s">
        <v>319</v>
      </c>
      <c r="F12" s="964">
        <v>1297</v>
      </c>
      <c r="G12" s="756">
        <v>499</v>
      </c>
      <c r="H12" s="964">
        <v>547</v>
      </c>
      <c r="I12" s="964">
        <v>91</v>
      </c>
      <c r="J12" s="964">
        <v>75</v>
      </c>
      <c r="K12" s="964">
        <v>2</v>
      </c>
      <c r="L12" s="964">
        <v>2</v>
      </c>
      <c r="M12" s="964" t="s">
        <v>319</v>
      </c>
      <c r="N12" s="964">
        <v>23</v>
      </c>
      <c r="O12" s="964">
        <v>63</v>
      </c>
      <c r="P12" s="964">
        <v>23</v>
      </c>
      <c r="Q12" s="964">
        <v>283</v>
      </c>
      <c r="R12" s="964">
        <v>62</v>
      </c>
    </row>
    <row r="13" spans="1:18" ht="24.75" customHeight="1">
      <c r="A13" s="967"/>
      <c r="B13" s="657"/>
      <c r="C13" s="536"/>
      <c r="D13" s="536"/>
      <c r="E13" s="536"/>
      <c r="F13" s="536"/>
      <c r="G13" s="657"/>
      <c r="H13" s="536"/>
      <c r="I13" s="536"/>
      <c r="J13" s="536"/>
      <c r="K13" s="536"/>
      <c r="L13" s="536"/>
      <c r="M13" s="536"/>
      <c r="N13" s="536"/>
      <c r="O13" s="536"/>
      <c r="P13" s="536"/>
      <c r="Q13" s="536"/>
      <c r="R13" s="536"/>
    </row>
    <row r="14" spans="1:18" ht="24.75" customHeight="1">
      <c r="A14" s="967" t="s">
        <v>376</v>
      </c>
      <c r="B14" s="756">
        <v>92236</v>
      </c>
      <c r="C14" s="964">
        <v>23370</v>
      </c>
      <c r="D14" s="964">
        <v>14306</v>
      </c>
      <c r="E14" s="964">
        <v>218</v>
      </c>
      <c r="F14" s="964">
        <v>8846</v>
      </c>
      <c r="G14" s="756">
        <v>3192</v>
      </c>
      <c r="H14" s="964">
        <v>68866</v>
      </c>
      <c r="I14" s="964">
        <v>18247</v>
      </c>
      <c r="J14" s="964">
        <v>9562</v>
      </c>
      <c r="K14" s="964">
        <v>118</v>
      </c>
      <c r="L14" s="964">
        <v>62</v>
      </c>
      <c r="M14" s="964">
        <v>245</v>
      </c>
      <c r="N14" s="964">
        <v>4456</v>
      </c>
      <c r="O14" s="964">
        <v>3355</v>
      </c>
      <c r="P14" s="964">
        <v>9364</v>
      </c>
      <c r="Q14" s="964">
        <v>20135</v>
      </c>
      <c r="R14" s="964">
        <v>12946</v>
      </c>
    </row>
    <row r="15" spans="1:18" ht="24.75" customHeight="1">
      <c r="A15" s="967" t="s">
        <v>380</v>
      </c>
      <c r="B15" s="756">
        <v>2601</v>
      </c>
      <c r="C15" s="964" t="s">
        <v>319</v>
      </c>
      <c r="D15" s="964" t="s">
        <v>319</v>
      </c>
      <c r="E15" s="964" t="s">
        <v>319</v>
      </c>
      <c r="F15" s="964" t="s">
        <v>319</v>
      </c>
      <c r="G15" s="756" t="s">
        <v>319</v>
      </c>
      <c r="H15" s="964">
        <v>2601</v>
      </c>
      <c r="I15" s="964">
        <v>559</v>
      </c>
      <c r="J15" s="964">
        <v>219</v>
      </c>
      <c r="K15" s="964">
        <v>3</v>
      </c>
      <c r="L15" s="964">
        <v>1</v>
      </c>
      <c r="M15" s="964">
        <v>8</v>
      </c>
      <c r="N15" s="964">
        <v>247</v>
      </c>
      <c r="O15" s="964" t="s">
        <v>319</v>
      </c>
      <c r="P15" s="964">
        <v>75</v>
      </c>
      <c r="Q15" s="964">
        <v>446</v>
      </c>
      <c r="R15" s="964">
        <v>1263</v>
      </c>
    </row>
    <row r="16" spans="1:18" ht="24.75" customHeight="1">
      <c r="A16" s="967" t="s">
        <v>381</v>
      </c>
      <c r="B16" s="756">
        <v>37849</v>
      </c>
      <c r="C16" s="964">
        <v>19150</v>
      </c>
      <c r="D16" s="964">
        <v>14306</v>
      </c>
      <c r="E16" s="964" t="s">
        <v>319</v>
      </c>
      <c r="F16" s="964">
        <v>4844</v>
      </c>
      <c r="G16" s="756">
        <v>1613</v>
      </c>
      <c r="H16" s="964">
        <v>18699</v>
      </c>
      <c r="I16" s="964">
        <v>3727</v>
      </c>
      <c r="J16" s="964">
        <v>2953</v>
      </c>
      <c r="K16" s="964">
        <v>42</v>
      </c>
      <c r="L16" s="964">
        <v>26</v>
      </c>
      <c r="M16" s="964">
        <v>53</v>
      </c>
      <c r="N16" s="964">
        <v>740</v>
      </c>
      <c r="O16" s="964">
        <v>1838</v>
      </c>
      <c r="P16" s="964">
        <v>2532</v>
      </c>
      <c r="Q16" s="964">
        <v>7516</v>
      </c>
      <c r="R16" s="964">
        <v>2251</v>
      </c>
    </row>
    <row r="17" spans="1:18" ht="24.75" customHeight="1">
      <c r="A17" s="967" t="s">
        <v>382</v>
      </c>
      <c r="B17" s="756">
        <v>11780</v>
      </c>
      <c r="C17" s="964">
        <v>4220</v>
      </c>
      <c r="D17" s="964" t="s">
        <v>319</v>
      </c>
      <c r="E17" s="964">
        <v>218</v>
      </c>
      <c r="F17" s="964">
        <v>4002</v>
      </c>
      <c r="G17" s="756">
        <v>1579</v>
      </c>
      <c r="H17" s="964">
        <v>7560</v>
      </c>
      <c r="I17" s="964">
        <v>339</v>
      </c>
      <c r="J17" s="964">
        <v>254</v>
      </c>
      <c r="K17" s="964">
        <v>11</v>
      </c>
      <c r="L17" s="964">
        <v>6</v>
      </c>
      <c r="M17" s="964">
        <v>19</v>
      </c>
      <c r="N17" s="964">
        <v>233</v>
      </c>
      <c r="O17" s="964">
        <v>340</v>
      </c>
      <c r="P17" s="964">
        <v>925</v>
      </c>
      <c r="Q17" s="964">
        <v>4512</v>
      </c>
      <c r="R17" s="964">
        <v>1181</v>
      </c>
    </row>
    <row r="18" spans="1:18" ht="24.75" customHeight="1">
      <c r="A18" s="967" t="s">
        <v>383</v>
      </c>
      <c r="B18" s="756">
        <v>40006</v>
      </c>
      <c r="C18" s="964" t="s">
        <v>319</v>
      </c>
      <c r="D18" s="964" t="s">
        <v>319</v>
      </c>
      <c r="E18" s="964" t="s">
        <v>319</v>
      </c>
      <c r="F18" s="964" t="s">
        <v>319</v>
      </c>
      <c r="G18" s="756" t="s">
        <v>319</v>
      </c>
      <c r="H18" s="964">
        <v>40006</v>
      </c>
      <c r="I18" s="964">
        <v>13622</v>
      </c>
      <c r="J18" s="964">
        <v>6136</v>
      </c>
      <c r="K18" s="964">
        <v>62</v>
      </c>
      <c r="L18" s="964">
        <v>29</v>
      </c>
      <c r="M18" s="964">
        <v>165</v>
      </c>
      <c r="N18" s="964">
        <v>3236</v>
      </c>
      <c r="O18" s="964">
        <v>1177</v>
      </c>
      <c r="P18" s="964">
        <v>5832</v>
      </c>
      <c r="Q18" s="964">
        <v>7661</v>
      </c>
      <c r="R18" s="964">
        <v>8251</v>
      </c>
    </row>
    <row r="19" spans="1:18" ht="24.75" customHeight="1">
      <c r="A19" s="967"/>
      <c r="B19" s="657"/>
      <c r="C19" s="536"/>
      <c r="D19" s="536"/>
      <c r="E19" s="536"/>
      <c r="F19" s="536"/>
      <c r="G19" s="657"/>
      <c r="H19" s="536"/>
      <c r="I19" s="536"/>
      <c r="J19" s="536"/>
      <c r="K19" s="536"/>
      <c r="L19" s="536"/>
      <c r="M19" s="536"/>
      <c r="N19" s="536"/>
      <c r="O19" s="536"/>
      <c r="P19" s="536"/>
      <c r="Q19" s="536"/>
      <c r="R19" s="536"/>
    </row>
    <row r="20" spans="1:18" ht="24.75" customHeight="1">
      <c r="A20" s="967" t="s">
        <v>417</v>
      </c>
      <c r="B20" s="756">
        <v>39026</v>
      </c>
      <c r="C20" s="964">
        <v>11148</v>
      </c>
      <c r="D20" s="964">
        <v>8480</v>
      </c>
      <c r="E20" s="964">
        <v>140</v>
      </c>
      <c r="F20" s="964">
        <v>2528</v>
      </c>
      <c r="G20" s="756">
        <v>883</v>
      </c>
      <c r="H20" s="964">
        <v>27878</v>
      </c>
      <c r="I20" s="964">
        <v>10217</v>
      </c>
      <c r="J20" s="964">
        <v>6345</v>
      </c>
      <c r="K20" s="964">
        <v>25</v>
      </c>
      <c r="L20" s="964">
        <v>14</v>
      </c>
      <c r="M20" s="964">
        <v>47</v>
      </c>
      <c r="N20" s="964">
        <v>1577</v>
      </c>
      <c r="O20" s="964">
        <v>940</v>
      </c>
      <c r="P20" s="964">
        <v>2526</v>
      </c>
      <c r="Q20" s="964">
        <v>7645</v>
      </c>
      <c r="R20" s="964">
        <v>4901</v>
      </c>
    </row>
    <row r="21" spans="1:18" ht="24.75" customHeight="1">
      <c r="A21" s="967" t="s">
        <v>408</v>
      </c>
      <c r="B21" s="756">
        <v>12442</v>
      </c>
      <c r="C21" s="964" t="s">
        <v>319</v>
      </c>
      <c r="D21" s="964" t="s">
        <v>319</v>
      </c>
      <c r="E21" s="964" t="s">
        <v>319</v>
      </c>
      <c r="F21" s="964" t="s">
        <v>319</v>
      </c>
      <c r="G21" s="756" t="s">
        <v>319</v>
      </c>
      <c r="H21" s="964">
        <v>12442</v>
      </c>
      <c r="I21" s="964">
        <v>7289</v>
      </c>
      <c r="J21" s="964">
        <v>4083</v>
      </c>
      <c r="K21" s="964" t="s">
        <v>319</v>
      </c>
      <c r="L21" s="964" t="s">
        <v>319</v>
      </c>
      <c r="M21" s="964">
        <v>4</v>
      </c>
      <c r="N21" s="964">
        <v>953</v>
      </c>
      <c r="O21" s="964" t="s">
        <v>319</v>
      </c>
      <c r="P21" s="964">
        <v>49</v>
      </c>
      <c r="Q21" s="964">
        <v>1314</v>
      </c>
      <c r="R21" s="964">
        <v>2833</v>
      </c>
    </row>
    <row r="22" spans="1:18" ht="24.75" customHeight="1">
      <c r="A22" s="967" t="s">
        <v>409</v>
      </c>
      <c r="B22" s="756">
        <v>12659</v>
      </c>
      <c r="C22" s="964">
        <v>4553</v>
      </c>
      <c r="D22" s="964">
        <v>4417</v>
      </c>
      <c r="E22" s="964">
        <v>136</v>
      </c>
      <c r="F22" s="964" t="s">
        <v>319</v>
      </c>
      <c r="G22" s="756" t="s">
        <v>319</v>
      </c>
      <c r="H22" s="964">
        <v>8106</v>
      </c>
      <c r="I22" s="964">
        <v>2166</v>
      </c>
      <c r="J22" s="964">
        <v>1632</v>
      </c>
      <c r="K22" s="964">
        <v>7</v>
      </c>
      <c r="L22" s="964">
        <v>2</v>
      </c>
      <c r="M22" s="964">
        <v>19</v>
      </c>
      <c r="N22" s="964">
        <v>387</v>
      </c>
      <c r="O22" s="964">
        <v>38</v>
      </c>
      <c r="P22" s="964">
        <v>1680</v>
      </c>
      <c r="Q22" s="964">
        <v>2715</v>
      </c>
      <c r="R22" s="964">
        <v>1094</v>
      </c>
    </row>
    <row r="23" spans="1:18" ht="24.75" customHeight="1">
      <c r="A23" s="967" t="s">
        <v>410</v>
      </c>
      <c r="B23" s="756">
        <v>7860</v>
      </c>
      <c r="C23" s="964">
        <v>3363</v>
      </c>
      <c r="D23" s="964">
        <v>3063</v>
      </c>
      <c r="E23" s="964">
        <v>3</v>
      </c>
      <c r="F23" s="964">
        <v>297</v>
      </c>
      <c r="G23" s="756">
        <v>80</v>
      </c>
      <c r="H23" s="964">
        <v>4497</v>
      </c>
      <c r="I23" s="964">
        <v>502</v>
      </c>
      <c r="J23" s="964">
        <v>408</v>
      </c>
      <c r="K23" s="964">
        <v>10</v>
      </c>
      <c r="L23" s="964">
        <v>8</v>
      </c>
      <c r="M23" s="964">
        <v>19</v>
      </c>
      <c r="N23" s="964">
        <v>152</v>
      </c>
      <c r="O23" s="964">
        <v>638</v>
      </c>
      <c r="P23" s="964">
        <v>646</v>
      </c>
      <c r="Q23" s="964">
        <v>1870</v>
      </c>
      <c r="R23" s="964">
        <v>660</v>
      </c>
    </row>
    <row r="24" spans="1:18" ht="24.75" customHeight="1">
      <c r="A24" s="967" t="s">
        <v>411</v>
      </c>
      <c r="B24" s="756">
        <v>3950</v>
      </c>
      <c r="C24" s="964">
        <v>1664</v>
      </c>
      <c r="D24" s="964">
        <v>726</v>
      </c>
      <c r="E24" s="964">
        <v>1</v>
      </c>
      <c r="F24" s="964">
        <v>937</v>
      </c>
      <c r="G24" s="756">
        <v>305</v>
      </c>
      <c r="H24" s="964">
        <v>2286</v>
      </c>
      <c r="I24" s="964">
        <v>169</v>
      </c>
      <c r="J24" s="964">
        <v>147</v>
      </c>
      <c r="K24" s="964">
        <v>6</v>
      </c>
      <c r="L24" s="964">
        <v>2</v>
      </c>
      <c r="M24" s="964">
        <v>5</v>
      </c>
      <c r="N24" s="964">
        <v>62</v>
      </c>
      <c r="O24" s="964">
        <v>201</v>
      </c>
      <c r="P24" s="964">
        <v>128</v>
      </c>
      <c r="Q24" s="964">
        <v>1463</v>
      </c>
      <c r="R24" s="964">
        <v>252</v>
      </c>
    </row>
    <row r="25" spans="1:18" ht="24.75" customHeight="1">
      <c r="A25" s="967" t="s">
        <v>412</v>
      </c>
      <c r="B25" s="756">
        <v>2115</v>
      </c>
      <c r="C25" s="964">
        <v>1568</v>
      </c>
      <c r="D25" s="964">
        <v>274</v>
      </c>
      <c r="E25" s="964" t="s">
        <v>319</v>
      </c>
      <c r="F25" s="964">
        <v>1294</v>
      </c>
      <c r="G25" s="756">
        <v>498</v>
      </c>
      <c r="H25" s="964">
        <v>547</v>
      </c>
      <c r="I25" s="964">
        <v>91</v>
      </c>
      <c r="J25" s="964">
        <v>75</v>
      </c>
      <c r="K25" s="964">
        <v>2</v>
      </c>
      <c r="L25" s="964">
        <v>2</v>
      </c>
      <c r="M25" s="964" t="s">
        <v>319</v>
      </c>
      <c r="N25" s="964">
        <v>23</v>
      </c>
      <c r="O25" s="964">
        <v>63</v>
      </c>
      <c r="P25" s="964">
        <v>23</v>
      </c>
      <c r="Q25" s="964">
        <v>283</v>
      </c>
      <c r="R25" s="964">
        <v>62</v>
      </c>
    </row>
    <row r="26" spans="1:18" ht="24.75" customHeight="1">
      <c r="A26" s="967"/>
      <c r="B26" s="965"/>
      <c r="C26" s="958"/>
      <c r="D26" s="958"/>
      <c r="E26" s="958"/>
      <c r="F26" s="958"/>
      <c r="G26" s="965"/>
      <c r="H26" s="958"/>
      <c r="I26" s="958"/>
      <c r="J26" s="535"/>
      <c r="K26" s="535"/>
      <c r="L26" s="536"/>
      <c r="M26" s="536"/>
      <c r="N26" s="536"/>
      <c r="O26" s="536"/>
      <c r="P26" s="536"/>
      <c r="Q26" s="536"/>
      <c r="R26" s="536"/>
    </row>
    <row r="27" spans="1:18" ht="24.75" customHeight="1">
      <c r="A27" s="967" t="s">
        <v>418</v>
      </c>
      <c r="B27" s="756">
        <v>91467</v>
      </c>
      <c r="C27" s="964">
        <v>22816</v>
      </c>
      <c r="D27" s="964">
        <v>13843</v>
      </c>
      <c r="E27" s="964">
        <v>145</v>
      </c>
      <c r="F27" s="964">
        <v>8828</v>
      </c>
      <c r="G27" s="756">
        <v>3188</v>
      </c>
      <c r="H27" s="964">
        <v>68651</v>
      </c>
      <c r="I27" s="964">
        <v>18223</v>
      </c>
      <c r="J27" s="964">
        <v>9552</v>
      </c>
      <c r="K27" s="964">
        <v>118</v>
      </c>
      <c r="L27" s="964">
        <v>62</v>
      </c>
      <c r="M27" s="964">
        <v>245</v>
      </c>
      <c r="N27" s="964">
        <v>4451</v>
      </c>
      <c r="O27" s="964">
        <v>3352</v>
      </c>
      <c r="P27" s="964">
        <v>9357</v>
      </c>
      <c r="Q27" s="964">
        <v>20106</v>
      </c>
      <c r="R27" s="964">
        <v>12799</v>
      </c>
    </row>
    <row r="28" spans="1:18" ht="24.75" customHeight="1">
      <c r="A28" s="967" t="s">
        <v>413</v>
      </c>
      <c r="B28" s="756">
        <v>2587</v>
      </c>
      <c r="C28" s="964" t="s">
        <v>319</v>
      </c>
      <c r="D28" s="964" t="s">
        <v>319</v>
      </c>
      <c r="E28" s="964" t="s">
        <v>319</v>
      </c>
      <c r="F28" s="964" t="s">
        <v>319</v>
      </c>
      <c r="G28" s="756" t="s">
        <v>319</v>
      </c>
      <c r="H28" s="964">
        <v>2587</v>
      </c>
      <c r="I28" s="964">
        <v>556</v>
      </c>
      <c r="J28" s="964">
        <v>216</v>
      </c>
      <c r="K28" s="964">
        <v>3</v>
      </c>
      <c r="L28" s="964">
        <v>1</v>
      </c>
      <c r="M28" s="964">
        <v>8</v>
      </c>
      <c r="N28" s="964">
        <v>247</v>
      </c>
      <c r="O28" s="964" t="s">
        <v>319</v>
      </c>
      <c r="P28" s="964">
        <v>75</v>
      </c>
      <c r="Q28" s="964">
        <v>444</v>
      </c>
      <c r="R28" s="964">
        <v>1254</v>
      </c>
    </row>
    <row r="29" spans="1:18" ht="24.75" customHeight="1">
      <c r="A29" s="967" t="s">
        <v>414</v>
      </c>
      <c r="B29" s="756">
        <v>37359</v>
      </c>
      <c r="C29" s="964">
        <v>18678</v>
      </c>
      <c r="D29" s="964">
        <v>13843</v>
      </c>
      <c r="E29" s="964" t="s">
        <v>319</v>
      </c>
      <c r="F29" s="964">
        <v>4835</v>
      </c>
      <c r="G29" s="756">
        <v>1611</v>
      </c>
      <c r="H29" s="964">
        <v>18681</v>
      </c>
      <c r="I29" s="964">
        <v>3727</v>
      </c>
      <c r="J29" s="964">
        <v>2953</v>
      </c>
      <c r="K29" s="964">
        <v>42</v>
      </c>
      <c r="L29" s="964">
        <v>26</v>
      </c>
      <c r="M29" s="964">
        <v>53</v>
      </c>
      <c r="N29" s="964">
        <v>739</v>
      </c>
      <c r="O29" s="964">
        <v>1836</v>
      </c>
      <c r="P29" s="964">
        <v>2530</v>
      </c>
      <c r="Q29" s="964">
        <v>7505</v>
      </c>
      <c r="R29" s="964">
        <v>2249</v>
      </c>
    </row>
    <row r="30" spans="1:18" ht="24.75" customHeight="1">
      <c r="A30" s="967" t="s">
        <v>415</v>
      </c>
      <c r="B30" s="756">
        <v>11691</v>
      </c>
      <c r="C30" s="964">
        <v>4138</v>
      </c>
      <c r="D30" s="964" t="s">
        <v>319</v>
      </c>
      <c r="E30" s="964">
        <v>145</v>
      </c>
      <c r="F30" s="964">
        <v>3993</v>
      </c>
      <c r="G30" s="756">
        <v>1577</v>
      </c>
      <c r="H30" s="964">
        <v>7553</v>
      </c>
      <c r="I30" s="964">
        <v>339</v>
      </c>
      <c r="J30" s="964">
        <v>254</v>
      </c>
      <c r="K30" s="964">
        <v>11</v>
      </c>
      <c r="L30" s="964">
        <v>6</v>
      </c>
      <c r="M30" s="964">
        <v>19</v>
      </c>
      <c r="N30" s="964">
        <v>233</v>
      </c>
      <c r="O30" s="964">
        <v>340</v>
      </c>
      <c r="P30" s="964">
        <v>925</v>
      </c>
      <c r="Q30" s="964">
        <v>4507</v>
      </c>
      <c r="R30" s="964">
        <v>1179</v>
      </c>
    </row>
    <row r="31" spans="1:18" ht="24.75" customHeight="1">
      <c r="A31" s="968" t="s">
        <v>416</v>
      </c>
      <c r="B31" s="614">
        <v>39830</v>
      </c>
      <c r="C31" s="561" t="s">
        <v>319</v>
      </c>
      <c r="D31" s="561" t="s">
        <v>319</v>
      </c>
      <c r="E31" s="561" t="s">
        <v>319</v>
      </c>
      <c r="F31" s="561" t="s">
        <v>319</v>
      </c>
      <c r="G31" s="614" t="s">
        <v>319</v>
      </c>
      <c r="H31" s="561">
        <v>39830</v>
      </c>
      <c r="I31" s="561">
        <v>13601</v>
      </c>
      <c r="J31" s="561">
        <v>6129</v>
      </c>
      <c r="K31" s="561">
        <v>62</v>
      </c>
      <c r="L31" s="561">
        <v>29</v>
      </c>
      <c r="M31" s="561">
        <v>165</v>
      </c>
      <c r="N31" s="561">
        <v>3232</v>
      </c>
      <c r="O31" s="561">
        <v>1176</v>
      </c>
      <c r="P31" s="561">
        <v>5827</v>
      </c>
      <c r="Q31" s="561">
        <v>7650</v>
      </c>
      <c r="R31" s="561">
        <v>8117</v>
      </c>
    </row>
    <row r="32" spans="1:11" ht="10.5" customHeight="1">
      <c r="A32" s="446"/>
      <c r="B32" s="955"/>
      <c r="C32" s="955"/>
      <c r="D32" s="955"/>
      <c r="E32" s="955"/>
      <c r="F32" s="955"/>
      <c r="G32" s="955"/>
      <c r="H32" s="955"/>
      <c r="I32" s="955"/>
      <c r="J32" s="955"/>
      <c r="K32" s="955"/>
    </row>
    <row r="33" spans="1:11" ht="21.75" customHeight="1">
      <c r="A33" s="446"/>
      <c r="B33" s="956"/>
      <c r="C33" s="956"/>
      <c r="D33" s="956"/>
      <c r="E33" s="956"/>
      <c r="F33" s="956"/>
      <c r="G33" s="956"/>
      <c r="H33" s="956"/>
      <c r="I33" s="956"/>
      <c r="J33" s="956"/>
      <c r="K33" s="956"/>
    </row>
    <row r="34" spans="1:11" ht="10.5" customHeight="1">
      <c r="A34" s="446"/>
      <c r="B34" s="956"/>
      <c r="C34" s="956"/>
      <c r="D34" s="956"/>
      <c r="E34" s="956"/>
      <c r="F34" s="956"/>
      <c r="G34" s="956"/>
      <c r="H34" s="956"/>
      <c r="I34" s="956"/>
      <c r="J34" s="956"/>
      <c r="K34" s="956"/>
    </row>
    <row r="35" spans="1:11" ht="21.75" customHeight="1">
      <c r="A35" s="446"/>
      <c r="B35" s="954"/>
      <c r="C35" s="954"/>
      <c r="D35" s="881"/>
      <c r="E35" s="881"/>
      <c r="F35" s="881"/>
      <c r="G35" s="954"/>
      <c r="H35" s="954"/>
      <c r="I35" s="954"/>
      <c r="J35" s="881"/>
      <c r="K35" s="881"/>
    </row>
    <row r="36" spans="1:11" ht="10.5" customHeight="1">
      <c r="A36" s="446"/>
      <c r="B36" s="954"/>
      <c r="C36" s="954"/>
      <c r="D36" s="954"/>
      <c r="E36" s="954"/>
      <c r="F36" s="954"/>
      <c r="G36" s="954"/>
      <c r="H36" s="954"/>
      <c r="I36" s="954"/>
      <c r="J36" s="954"/>
      <c r="K36" s="954"/>
    </row>
    <row r="37" spans="1:11" ht="21.75" customHeight="1">
      <c r="A37" s="446"/>
      <c r="B37" s="954"/>
      <c r="C37" s="954"/>
      <c r="D37" s="954"/>
      <c r="E37" s="954"/>
      <c r="F37" s="954"/>
      <c r="G37" s="954"/>
      <c r="H37" s="954"/>
      <c r="I37" s="954"/>
      <c r="J37" s="881"/>
      <c r="K37" s="881"/>
    </row>
    <row r="38" spans="1:11" ht="21.75" customHeight="1">
      <c r="A38" s="446"/>
      <c r="B38" s="954"/>
      <c r="C38" s="954"/>
      <c r="D38" s="954"/>
      <c r="E38" s="954"/>
      <c r="F38" s="954"/>
      <c r="G38" s="954"/>
      <c r="H38" s="954"/>
      <c r="I38" s="954"/>
      <c r="J38" s="954"/>
      <c r="K38" s="954"/>
    </row>
    <row r="39" spans="1:11" ht="21.75" customHeight="1">
      <c r="A39" s="446"/>
      <c r="B39" s="954"/>
      <c r="C39" s="954"/>
      <c r="D39" s="954"/>
      <c r="E39" s="954"/>
      <c r="F39" s="954"/>
      <c r="G39" s="954"/>
      <c r="H39" s="954"/>
      <c r="I39" s="954"/>
      <c r="J39" s="881"/>
      <c r="K39" s="881"/>
    </row>
    <row r="40" spans="1:11" ht="21.75" customHeight="1">
      <c r="A40" s="446"/>
      <c r="B40" s="954"/>
      <c r="C40" s="954"/>
      <c r="D40" s="954"/>
      <c r="E40" s="954"/>
      <c r="F40" s="954"/>
      <c r="G40" s="954"/>
      <c r="H40" s="954"/>
      <c r="I40" s="954"/>
      <c r="J40" s="954"/>
      <c r="K40" s="954"/>
    </row>
    <row r="41" spans="1:11" ht="10.5" customHeight="1">
      <c r="A41" s="446"/>
      <c r="B41" s="957"/>
      <c r="C41" s="957"/>
      <c r="D41" s="957"/>
      <c r="E41" s="957"/>
      <c r="F41" s="957"/>
      <c r="G41" s="957"/>
      <c r="H41" s="957"/>
      <c r="I41" s="957"/>
      <c r="J41" s="957"/>
      <c r="K41" s="957"/>
    </row>
  </sheetData>
  <mergeCells count="21">
    <mergeCell ref="A2:H2"/>
    <mergeCell ref="B3:B6"/>
    <mergeCell ref="C3:C6"/>
    <mergeCell ref="D3:G3"/>
    <mergeCell ref="E4:E6"/>
    <mergeCell ref="D4:D6"/>
    <mergeCell ref="A3:A6"/>
    <mergeCell ref="I3:R3"/>
    <mergeCell ref="G5:G6"/>
    <mergeCell ref="F5:F6"/>
    <mergeCell ref="F4:G4"/>
    <mergeCell ref="I4:R4"/>
    <mergeCell ref="H4:H6"/>
    <mergeCell ref="I5:J5"/>
    <mergeCell ref="R5:R6"/>
    <mergeCell ref="Q5:Q6"/>
    <mergeCell ref="P5:P6"/>
    <mergeCell ref="O5:O6"/>
    <mergeCell ref="K5:L5"/>
    <mergeCell ref="N5:N6"/>
    <mergeCell ref="M5:M6"/>
  </mergeCells>
  <hyperlinks>
    <hyperlink ref="A1" location="目次!A26" display="目次へ"/>
  </hyperlinks>
  <printOptions/>
  <pageMargins left="0.7874015748031497" right="0.5905511811023623" top="0.984251968503937" bottom="0.5905511811023623" header="0.5118110236220472" footer="0.31496062992125984"/>
  <pageSetup firstPageNumber="26" useFirstPageNumber="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66"/>
  <sheetViews>
    <sheetView zoomScaleSheetLayoutView="100" workbookViewId="0" topLeftCell="A1">
      <selection activeCell="A1" sqref="A1"/>
    </sheetView>
  </sheetViews>
  <sheetFormatPr defaultColWidth="9.00390625" defaultRowHeight="13.5"/>
  <cols>
    <col min="1" max="1" width="8.625" style="450" customWidth="1"/>
    <col min="2" max="2" width="0.875" style="450" customWidth="1"/>
    <col min="3" max="6" width="7.875" style="450" customWidth="1"/>
    <col min="7" max="7" width="8.375" style="478" customWidth="1"/>
    <col min="8" max="8" width="7.125" style="451" customWidth="1"/>
    <col min="9" max="9" width="9.75390625" style="451" bestFit="1" customWidth="1"/>
    <col min="10" max="10" width="9.00390625" style="450" bestFit="1" customWidth="1"/>
    <col min="11" max="11" width="7.875" style="450" customWidth="1"/>
    <col min="12" max="12" width="8.25390625" style="450" customWidth="1"/>
    <col min="13" max="13" width="9.00390625" style="450" customWidth="1"/>
    <col min="14" max="14" width="9.00390625" style="451" customWidth="1"/>
    <col min="15" max="16384" width="9.00390625" style="450" customWidth="1"/>
  </cols>
  <sheetData>
    <row r="1" ht="15" customHeight="1">
      <c r="A1" s="983" t="s">
        <v>605</v>
      </c>
    </row>
    <row r="2" spans="1:2" ht="13.5">
      <c r="A2" s="904" t="s">
        <v>167</v>
      </c>
      <c r="B2" s="449"/>
    </row>
    <row r="3" ht="6" customHeight="1"/>
    <row r="4" spans="1:12" ht="12.75" customHeight="1">
      <c r="A4" s="1150" t="s">
        <v>977</v>
      </c>
      <c r="B4" s="1151"/>
      <c r="C4" s="1146" t="s">
        <v>978</v>
      </c>
      <c r="D4" s="1146"/>
      <c r="E4" s="1146"/>
      <c r="F4" s="1146" t="s">
        <v>219</v>
      </c>
      <c r="G4" s="1148" t="s">
        <v>979</v>
      </c>
      <c r="H4" s="1156" t="s">
        <v>980</v>
      </c>
      <c r="I4" s="1158" t="s">
        <v>981</v>
      </c>
      <c r="J4" s="1160" t="s">
        <v>982</v>
      </c>
      <c r="K4" s="1160" t="s">
        <v>1044</v>
      </c>
      <c r="L4" s="1154" t="s">
        <v>1045</v>
      </c>
    </row>
    <row r="5" spans="1:12" ht="21" customHeight="1">
      <c r="A5" s="1152"/>
      <c r="B5" s="1153"/>
      <c r="C5" s="452" t="s">
        <v>496</v>
      </c>
      <c r="D5" s="452" t="s">
        <v>286</v>
      </c>
      <c r="E5" s="452" t="s">
        <v>287</v>
      </c>
      <c r="F5" s="1147"/>
      <c r="G5" s="1149"/>
      <c r="H5" s="1157"/>
      <c r="I5" s="1159"/>
      <c r="J5" s="1147"/>
      <c r="K5" s="1147"/>
      <c r="L5" s="1155"/>
    </row>
    <row r="6" spans="1:12" ht="12.75" customHeight="1">
      <c r="A6" s="453" t="s">
        <v>496</v>
      </c>
      <c r="B6" s="454"/>
      <c r="C6" s="455">
        <f>SUM(C7:C66)</f>
        <v>93238</v>
      </c>
      <c r="D6" s="456">
        <f>SUM(D7:D66)</f>
        <v>42385</v>
      </c>
      <c r="E6" s="456">
        <f>SUM(E7:E66)</f>
        <v>50853</v>
      </c>
      <c r="F6" s="456">
        <f>SUM(F7:F66)</f>
        <v>39753</v>
      </c>
      <c r="G6" s="479">
        <f>C6/F6</f>
        <v>2.345433049078057</v>
      </c>
      <c r="H6" s="457">
        <f aca="true" t="shared" si="0" ref="H6:H37">ROUND(D6/E6,3)*100</f>
        <v>83.3</v>
      </c>
      <c r="I6" s="457">
        <f aca="true" t="shared" si="1" ref="I6:I65">ROUND(C6/J6*1000000,1)</f>
        <v>5021.9</v>
      </c>
      <c r="J6" s="456">
        <f>SUM(J7:J66)</f>
        <v>18566188</v>
      </c>
      <c r="K6" s="456">
        <f>SUM(K7:K66)</f>
        <v>90590</v>
      </c>
      <c r="L6" s="457">
        <f aca="true" t="shared" si="2" ref="L6:L37">(C6/K6)*100</f>
        <v>102.92305994039077</v>
      </c>
    </row>
    <row r="7" spans="1:12" ht="12.75" customHeight="1">
      <c r="A7" s="458" t="s">
        <v>983</v>
      </c>
      <c r="B7" s="459"/>
      <c r="C7" s="460">
        <v>450</v>
      </c>
      <c r="D7" s="461">
        <v>197</v>
      </c>
      <c r="E7" s="461">
        <v>253</v>
      </c>
      <c r="F7" s="461">
        <v>193</v>
      </c>
      <c r="G7" s="480">
        <f>C7/F7</f>
        <v>2.33160621761658</v>
      </c>
      <c r="H7" s="462">
        <f t="shared" si="0"/>
        <v>77.9</v>
      </c>
      <c r="I7" s="462">
        <f t="shared" si="1"/>
        <v>84.9</v>
      </c>
      <c r="J7" s="461">
        <v>5301025</v>
      </c>
      <c r="K7" s="461">
        <v>494</v>
      </c>
      <c r="L7" s="462">
        <f t="shared" si="2"/>
        <v>91.09311740890689</v>
      </c>
    </row>
    <row r="8" spans="1:12" ht="12.75" customHeight="1">
      <c r="A8" s="453" t="s">
        <v>984</v>
      </c>
      <c r="B8" s="454"/>
      <c r="C8" s="463">
        <v>531</v>
      </c>
      <c r="D8" s="464">
        <v>242</v>
      </c>
      <c r="E8" s="464">
        <v>289</v>
      </c>
      <c r="F8" s="464">
        <v>225</v>
      </c>
      <c r="G8" s="481">
        <f aca="true" t="shared" si="3" ref="G8:G65">C8/F8</f>
        <v>2.36</v>
      </c>
      <c r="H8" s="465">
        <f t="shared" si="0"/>
        <v>83.7</v>
      </c>
      <c r="I8" s="465">
        <f t="shared" si="1"/>
        <v>834.9</v>
      </c>
      <c r="J8" s="464">
        <v>635997</v>
      </c>
      <c r="K8" s="464">
        <v>512</v>
      </c>
      <c r="L8" s="465">
        <f t="shared" si="2"/>
        <v>103.7109375</v>
      </c>
    </row>
    <row r="9" spans="1:12" ht="12.75" customHeight="1">
      <c r="A9" s="453" t="s">
        <v>985</v>
      </c>
      <c r="B9" s="454"/>
      <c r="C9" s="463">
        <v>744</v>
      </c>
      <c r="D9" s="464">
        <v>338</v>
      </c>
      <c r="E9" s="464">
        <v>406</v>
      </c>
      <c r="F9" s="464">
        <v>319</v>
      </c>
      <c r="G9" s="481">
        <f t="shared" si="3"/>
        <v>2.3322884012539187</v>
      </c>
      <c r="H9" s="465">
        <f t="shared" si="0"/>
        <v>83.3</v>
      </c>
      <c r="I9" s="465">
        <f t="shared" si="1"/>
        <v>578.4</v>
      </c>
      <c r="J9" s="464">
        <v>1286380</v>
      </c>
      <c r="K9" s="464">
        <v>707</v>
      </c>
      <c r="L9" s="465">
        <f t="shared" si="2"/>
        <v>105.23338048090523</v>
      </c>
    </row>
    <row r="10" spans="1:12" ht="12.75" customHeight="1">
      <c r="A10" s="453" t="s">
        <v>986</v>
      </c>
      <c r="B10" s="454"/>
      <c r="C10" s="463">
        <v>623</v>
      </c>
      <c r="D10" s="464">
        <v>270</v>
      </c>
      <c r="E10" s="464">
        <v>353</v>
      </c>
      <c r="F10" s="464">
        <v>209</v>
      </c>
      <c r="G10" s="481">
        <f t="shared" si="3"/>
        <v>2.9808612440191387</v>
      </c>
      <c r="H10" s="465">
        <f t="shared" si="0"/>
        <v>76.5</v>
      </c>
      <c r="I10" s="465">
        <f t="shared" si="1"/>
        <v>1654.4</v>
      </c>
      <c r="J10" s="464">
        <v>376568</v>
      </c>
      <c r="K10" s="464">
        <v>590</v>
      </c>
      <c r="L10" s="465">
        <f t="shared" si="2"/>
        <v>105.59322033898304</v>
      </c>
    </row>
    <row r="11" spans="1:12" ht="12.75" customHeight="1">
      <c r="A11" s="466" t="s">
        <v>987</v>
      </c>
      <c r="B11" s="467"/>
      <c r="C11" s="468">
        <v>200</v>
      </c>
      <c r="D11" s="469">
        <v>191</v>
      </c>
      <c r="E11" s="469">
        <v>9</v>
      </c>
      <c r="F11" s="469">
        <v>199</v>
      </c>
      <c r="G11" s="482">
        <f t="shared" si="3"/>
        <v>1.0050251256281406</v>
      </c>
      <c r="H11" s="470">
        <f t="shared" si="0"/>
        <v>2122.2000000000003</v>
      </c>
      <c r="I11" s="470">
        <f t="shared" si="1"/>
        <v>122.6</v>
      </c>
      <c r="J11" s="469">
        <v>1631210</v>
      </c>
      <c r="K11" s="469">
        <v>219</v>
      </c>
      <c r="L11" s="470">
        <f t="shared" si="2"/>
        <v>91.32420091324201</v>
      </c>
    </row>
    <row r="12" spans="1:12" ht="12.75" customHeight="1">
      <c r="A12" s="453" t="s">
        <v>988</v>
      </c>
      <c r="B12" s="454"/>
      <c r="C12" s="463">
        <v>6827</v>
      </c>
      <c r="D12" s="464">
        <v>3083</v>
      </c>
      <c r="E12" s="464">
        <v>3744</v>
      </c>
      <c r="F12" s="464">
        <v>2793</v>
      </c>
      <c r="G12" s="481">
        <f t="shared" si="3"/>
        <v>2.4443250984604368</v>
      </c>
      <c r="H12" s="465">
        <f t="shared" si="0"/>
        <v>82.3</v>
      </c>
      <c r="I12" s="465">
        <f t="shared" si="1"/>
        <v>13514.7</v>
      </c>
      <c r="J12" s="464">
        <v>505155</v>
      </c>
      <c r="K12" s="464">
        <v>7061</v>
      </c>
      <c r="L12" s="465">
        <f t="shared" si="2"/>
        <v>96.68602180994193</v>
      </c>
    </row>
    <row r="13" spans="1:12" ht="12.75" customHeight="1">
      <c r="A13" s="453" t="s">
        <v>989</v>
      </c>
      <c r="B13" s="454"/>
      <c r="C13" s="463">
        <v>1828</v>
      </c>
      <c r="D13" s="464">
        <v>825</v>
      </c>
      <c r="E13" s="464">
        <v>1003</v>
      </c>
      <c r="F13" s="464">
        <v>721</v>
      </c>
      <c r="G13" s="481">
        <f t="shared" si="3"/>
        <v>2.535367545076283</v>
      </c>
      <c r="H13" s="465">
        <f t="shared" si="0"/>
        <v>82.3</v>
      </c>
      <c r="I13" s="465">
        <f t="shared" si="1"/>
        <v>4551.1</v>
      </c>
      <c r="J13" s="464">
        <v>401658</v>
      </c>
      <c r="K13" s="464">
        <v>1595</v>
      </c>
      <c r="L13" s="465">
        <f t="shared" si="2"/>
        <v>114.60815047021944</v>
      </c>
    </row>
    <row r="14" spans="1:12" ht="12.75" customHeight="1">
      <c r="A14" s="453" t="s">
        <v>990</v>
      </c>
      <c r="B14" s="454"/>
      <c r="C14" s="463">
        <v>1300</v>
      </c>
      <c r="D14" s="464">
        <v>585</v>
      </c>
      <c r="E14" s="464">
        <v>715</v>
      </c>
      <c r="F14" s="464">
        <v>520</v>
      </c>
      <c r="G14" s="481">
        <f t="shared" si="3"/>
        <v>2.5</v>
      </c>
      <c r="H14" s="465">
        <f t="shared" si="0"/>
        <v>81.8</v>
      </c>
      <c r="I14" s="465">
        <f t="shared" si="1"/>
        <v>5289.3</v>
      </c>
      <c r="J14" s="464">
        <v>245779</v>
      </c>
      <c r="K14" s="464">
        <v>1111</v>
      </c>
      <c r="L14" s="465">
        <f t="shared" si="2"/>
        <v>117.01170117011701</v>
      </c>
    </row>
    <row r="15" spans="1:12" ht="12.75" customHeight="1">
      <c r="A15" s="453" t="s">
        <v>991</v>
      </c>
      <c r="B15" s="454"/>
      <c r="C15" s="463">
        <v>3086</v>
      </c>
      <c r="D15" s="464">
        <v>1395</v>
      </c>
      <c r="E15" s="464">
        <v>1691</v>
      </c>
      <c r="F15" s="464">
        <v>1214</v>
      </c>
      <c r="G15" s="481">
        <f t="shared" si="3"/>
        <v>2.5420098846787478</v>
      </c>
      <c r="H15" s="465">
        <f t="shared" si="0"/>
        <v>82.5</v>
      </c>
      <c r="I15" s="465">
        <f t="shared" si="1"/>
        <v>5524.8</v>
      </c>
      <c r="J15" s="464">
        <v>558575</v>
      </c>
      <c r="K15" s="464">
        <v>3041</v>
      </c>
      <c r="L15" s="465">
        <f t="shared" si="2"/>
        <v>101.4797763893456</v>
      </c>
    </row>
    <row r="16" spans="1:12" ht="12.75" customHeight="1">
      <c r="A16" s="453" t="s">
        <v>992</v>
      </c>
      <c r="B16" s="454"/>
      <c r="C16" s="463">
        <v>2258</v>
      </c>
      <c r="D16" s="464">
        <v>1004</v>
      </c>
      <c r="E16" s="464">
        <v>1254</v>
      </c>
      <c r="F16" s="464">
        <v>983</v>
      </c>
      <c r="G16" s="481">
        <f t="shared" si="3"/>
        <v>2.2970498474059005</v>
      </c>
      <c r="H16" s="465">
        <f t="shared" si="0"/>
        <v>80.10000000000001</v>
      </c>
      <c r="I16" s="465">
        <f t="shared" si="1"/>
        <v>9508.1</v>
      </c>
      <c r="J16" s="464">
        <v>237481</v>
      </c>
      <c r="K16" s="464">
        <v>2379</v>
      </c>
      <c r="L16" s="465">
        <f t="shared" si="2"/>
        <v>94.91382934005885</v>
      </c>
    </row>
    <row r="17" spans="1:12" ht="12.75" customHeight="1">
      <c r="A17" s="458" t="s">
        <v>993</v>
      </c>
      <c r="B17" s="459"/>
      <c r="C17" s="460">
        <v>1853</v>
      </c>
      <c r="D17" s="461">
        <v>799</v>
      </c>
      <c r="E17" s="461">
        <v>1054</v>
      </c>
      <c r="F17" s="461">
        <v>878</v>
      </c>
      <c r="G17" s="480">
        <f t="shared" si="3"/>
        <v>2.1104783599088837</v>
      </c>
      <c r="H17" s="462">
        <f t="shared" si="0"/>
        <v>75.8</v>
      </c>
      <c r="I17" s="462">
        <f t="shared" si="1"/>
        <v>7555</v>
      </c>
      <c r="J17" s="461">
        <v>245268</v>
      </c>
      <c r="K17" s="461">
        <v>2018</v>
      </c>
      <c r="L17" s="462">
        <f t="shared" si="2"/>
        <v>91.82358771060456</v>
      </c>
    </row>
    <row r="18" spans="1:12" ht="12.75" customHeight="1">
      <c r="A18" s="453" t="s">
        <v>994</v>
      </c>
      <c r="B18" s="454"/>
      <c r="C18" s="463">
        <v>1308</v>
      </c>
      <c r="D18" s="464">
        <v>578</v>
      </c>
      <c r="E18" s="464">
        <v>730</v>
      </c>
      <c r="F18" s="464">
        <v>591</v>
      </c>
      <c r="G18" s="481">
        <f t="shared" si="3"/>
        <v>2.213197969543147</v>
      </c>
      <c r="H18" s="465">
        <f t="shared" si="0"/>
        <v>79.2</v>
      </c>
      <c r="I18" s="465">
        <f t="shared" si="1"/>
        <v>12729.6</v>
      </c>
      <c r="J18" s="464">
        <v>102753</v>
      </c>
      <c r="K18" s="464">
        <v>1309</v>
      </c>
      <c r="L18" s="465">
        <f t="shared" si="2"/>
        <v>99.92360580595874</v>
      </c>
    </row>
    <row r="19" spans="1:12" ht="12.75" customHeight="1">
      <c r="A19" s="453" t="s">
        <v>995</v>
      </c>
      <c r="B19" s="454"/>
      <c r="C19" s="463">
        <v>1907</v>
      </c>
      <c r="D19" s="464">
        <v>853</v>
      </c>
      <c r="E19" s="464">
        <v>1054</v>
      </c>
      <c r="F19" s="464">
        <v>803</v>
      </c>
      <c r="G19" s="481">
        <f t="shared" si="3"/>
        <v>2.3748443337484435</v>
      </c>
      <c r="H19" s="465">
        <f t="shared" si="0"/>
        <v>80.9</v>
      </c>
      <c r="I19" s="465">
        <f t="shared" si="1"/>
        <v>3783.9</v>
      </c>
      <c r="J19" s="464">
        <v>503984</v>
      </c>
      <c r="K19" s="464">
        <v>2022</v>
      </c>
      <c r="L19" s="465">
        <f t="shared" si="2"/>
        <v>94.31256181998022</v>
      </c>
    </row>
    <row r="20" spans="1:12" ht="12.75" customHeight="1">
      <c r="A20" s="453" t="s">
        <v>996</v>
      </c>
      <c r="B20" s="454"/>
      <c r="C20" s="463">
        <v>4780</v>
      </c>
      <c r="D20" s="464">
        <v>2200</v>
      </c>
      <c r="E20" s="464">
        <v>2580</v>
      </c>
      <c r="F20" s="464">
        <v>2028</v>
      </c>
      <c r="G20" s="481">
        <f t="shared" si="3"/>
        <v>2.3570019723865876</v>
      </c>
      <c r="H20" s="465">
        <f t="shared" si="0"/>
        <v>85.3</v>
      </c>
      <c r="I20" s="465">
        <f t="shared" si="1"/>
        <v>17217.8</v>
      </c>
      <c r="J20" s="464">
        <v>277619</v>
      </c>
      <c r="K20" s="464">
        <v>4387</v>
      </c>
      <c r="L20" s="465">
        <f t="shared" si="2"/>
        <v>108.95828584454068</v>
      </c>
    </row>
    <row r="21" spans="1:12" ht="12.75" customHeight="1">
      <c r="A21" s="466" t="s">
        <v>997</v>
      </c>
      <c r="B21" s="467"/>
      <c r="C21" s="468">
        <v>1439</v>
      </c>
      <c r="D21" s="469">
        <v>635</v>
      </c>
      <c r="E21" s="469">
        <v>804</v>
      </c>
      <c r="F21" s="469">
        <v>641</v>
      </c>
      <c r="G21" s="482">
        <f t="shared" si="3"/>
        <v>2.2449297971918876</v>
      </c>
      <c r="H21" s="470">
        <f t="shared" si="0"/>
        <v>79</v>
      </c>
      <c r="I21" s="470">
        <f t="shared" si="1"/>
        <v>12270.4</v>
      </c>
      <c r="J21" s="469">
        <v>117274</v>
      </c>
      <c r="K21" s="469">
        <v>1446</v>
      </c>
      <c r="L21" s="470">
        <f t="shared" si="2"/>
        <v>99.51590594744121</v>
      </c>
    </row>
    <row r="22" spans="1:12" ht="12.75" customHeight="1">
      <c r="A22" s="453" t="s">
        <v>998</v>
      </c>
      <c r="B22" s="454"/>
      <c r="C22" s="463">
        <v>2348</v>
      </c>
      <c r="D22" s="464">
        <v>1019</v>
      </c>
      <c r="E22" s="464">
        <v>1329</v>
      </c>
      <c r="F22" s="464">
        <v>1121</v>
      </c>
      <c r="G22" s="481">
        <f t="shared" si="3"/>
        <v>2.094558429973238</v>
      </c>
      <c r="H22" s="465">
        <f t="shared" si="0"/>
        <v>76.7</v>
      </c>
      <c r="I22" s="465">
        <f t="shared" si="1"/>
        <v>10388.3</v>
      </c>
      <c r="J22" s="464">
        <v>226024</v>
      </c>
      <c r="K22" s="464">
        <v>2285</v>
      </c>
      <c r="L22" s="465">
        <f t="shared" si="2"/>
        <v>102.75711159737418</v>
      </c>
    </row>
    <row r="23" spans="1:12" ht="12.75" customHeight="1">
      <c r="A23" s="453" t="s">
        <v>999</v>
      </c>
      <c r="B23" s="454"/>
      <c r="C23" s="463">
        <v>853</v>
      </c>
      <c r="D23" s="464">
        <v>370</v>
      </c>
      <c r="E23" s="464">
        <v>483</v>
      </c>
      <c r="F23" s="464">
        <v>453</v>
      </c>
      <c r="G23" s="481">
        <f t="shared" si="3"/>
        <v>1.8830022075055188</v>
      </c>
      <c r="H23" s="465">
        <f t="shared" si="0"/>
        <v>76.6</v>
      </c>
      <c r="I23" s="465">
        <f t="shared" si="1"/>
        <v>8089.4</v>
      </c>
      <c r="J23" s="464">
        <v>105446</v>
      </c>
      <c r="K23" s="464">
        <v>786</v>
      </c>
      <c r="L23" s="465">
        <f t="shared" si="2"/>
        <v>108.52417302798982</v>
      </c>
    </row>
    <row r="24" spans="1:12" ht="12.75" customHeight="1">
      <c r="A24" s="453" t="s">
        <v>1000</v>
      </c>
      <c r="B24" s="454"/>
      <c r="C24" s="463">
        <v>1123</v>
      </c>
      <c r="D24" s="464">
        <v>482</v>
      </c>
      <c r="E24" s="464">
        <v>641</v>
      </c>
      <c r="F24" s="464">
        <v>530</v>
      </c>
      <c r="G24" s="481">
        <f t="shared" si="3"/>
        <v>2.1188679245283017</v>
      </c>
      <c r="H24" s="465">
        <f t="shared" si="0"/>
        <v>75.2</v>
      </c>
      <c r="I24" s="465">
        <f t="shared" si="1"/>
        <v>9796.1</v>
      </c>
      <c r="J24" s="464">
        <v>114638</v>
      </c>
      <c r="K24" s="464">
        <v>1162</v>
      </c>
      <c r="L24" s="465">
        <f t="shared" si="2"/>
        <v>96.64371772805508</v>
      </c>
    </row>
    <row r="25" spans="1:12" ht="12.75" customHeight="1">
      <c r="A25" s="453" t="s">
        <v>1001</v>
      </c>
      <c r="B25" s="454"/>
      <c r="C25" s="463">
        <v>637</v>
      </c>
      <c r="D25" s="464">
        <v>275</v>
      </c>
      <c r="E25" s="464">
        <v>362</v>
      </c>
      <c r="F25" s="464">
        <v>287</v>
      </c>
      <c r="G25" s="481">
        <f t="shared" si="3"/>
        <v>2.2195121951219514</v>
      </c>
      <c r="H25" s="465">
        <f t="shared" si="0"/>
        <v>76</v>
      </c>
      <c r="I25" s="465">
        <f t="shared" si="1"/>
        <v>8644.4</v>
      </c>
      <c r="J25" s="464">
        <v>73689</v>
      </c>
      <c r="K25" s="464">
        <v>653</v>
      </c>
      <c r="L25" s="465">
        <f t="shared" si="2"/>
        <v>97.54977029096477</v>
      </c>
    </row>
    <row r="26" spans="1:12" ht="12.75" customHeight="1">
      <c r="A26" s="453" t="s">
        <v>1002</v>
      </c>
      <c r="B26" s="454"/>
      <c r="C26" s="463">
        <v>571</v>
      </c>
      <c r="D26" s="464">
        <v>260</v>
      </c>
      <c r="E26" s="464">
        <v>311</v>
      </c>
      <c r="F26" s="464">
        <v>251</v>
      </c>
      <c r="G26" s="481">
        <f t="shared" si="3"/>
        <v>2.2749003984063747</v>
      </c>
      <c r="H26" s="465">
        <f t="shared" si="0"/>
        <v>83.6</v>
      </c>
      <c r="I26" s="465">
        <f t="shared" si="1"/>
        <v>8468.3</v>
      </c>
      <c r="J26" s="464">
        <v>67428</v>
      </c>
      <c r="K26" s="464">
        <v>617</v>
      </c>
      <c r="L26" s="465">
        <f t="shared" si="2"/>
        <v>92.54457050243113</v>
      </c>
    </row>
    <row r="27" spans="1:12" ht="12.75" customHeight="1">
      <c r="A27" s="458" t="s">
        <v>1003</v>
      </c>
      <c r="B27" s="459"/>
      <c r="C27" s="460">
        <v>944</v>
      </c>
      <c r="D27" s="461">
        <v>434</v>
      </c>
      <c r="E27" s="461">
        <v>510</v>
      </c>
      <c r="F27" s="461">
        <v>392</v>
      </c>
      <c r="G27" s="480">
        <f t="shared" si="3"/>
        <v>2.4081632653061225</v>
      </c>
      <c r="H27" s="462">
        <f t="shared" si="0"/>
        <v>85.1</v>
      </c>
      <c r="I27" s="462">
        <f t="shared" si="1"/>
        <v>10756</v>
      </c>
      <c r="J27" s="461">
        <v>87765</v>
      </c>
      <c r="K27" s="461">
        <v>914</v>
      </c>
      <c r="L27" s="462">
        <f t="shared" si="2"/>
        <v>103.28227571115973</v>
      </c>
    </row>
    <row r="28" spans="1:12" ht="12.75" customHeight="1">
      <c r="A28" s="453" t="s">
        <v>1004</v>
      </c>
      <c r="B28" s="454"/>
      <c r="C28" s="463">
        <v>2639</v>
      </c>
      <c r="D28" s="464">
        <v>1194</v>
      </c>
      <c r="E28" s="464">
        <v>1445</v>
      </c>
      <c r="F28" s="464">
        <v>1150</v>
      </c>
      <c r="G28" s="481">
        <f t="shared" si="3"/>
        <v>2.294782608695652</v>
      </c>
      <c r="H28" s="465">
        <f t="shared" si="0"/>
        <v>82.6</v>
      </c>
      <c r="I28" s="465">
        <f t="shared" si="1"/>
        <v>16957.8</v>
      </c>
      <c r="J28" s="464">
        <v>155622</v>
      </c>
      <c r="K28" s="464">
        <v>2668</v>
      </c>
      <c r="L28" s="465">
        <f t="shared" si="2"/>
        <v>98.91304347826086</v>
      </c>
    </row>
    <row r="29" spans="1:12" ht="12.75" customHeight="1">
      <c r="A29" s="453" t="s">
        <v>1005</v>
      </c>
      <c r="B29" s="454"/>
      <c r="C29" s="463">
        <v>527</v>
      </c>
      <c r="D29" s="464">
        <v>247</v>
      </c>
      <c r="E29" s="464">
        <v>280</v>
      </c>
      <c r="F29" s="464">
        <v>264</v>
      </c>
      <c r="G29" s="481">
        <f t="shared" si="3"/>
        <v>1.996212121212121</v>
      </c>
      <c r="H29" s="465">
        <f t="shared" si="0"/>
        <v>88.2</v>
      </c>
      <c r="I29" s="465">
        <f t="shared" si="1"/>
        <v>10700.5</v>
      </c>
      <c r="J29" s="464">
        <v>49250</v>
      </c>
      <c r="K29" s="464">
        <v>434</v>
      </c>
      <c r="L29" s="465">
        <f t="shared" si="2"/>
        <v>121.42857142857142</v>
      </c>
    </row>
    <row r="30" spans="1:12" ht="12.75" customHeight="1">
      <c r="A30" s="453" t="s">
        <v>1006</v>
      </c>
      <c r="B30" s="454"/>
      <c r="C30" s="463">
        <v>1070</v>
      </c>
      <c r="D30" s="464">
        <v>452</v>
      </c>
      <c r="E30" s="464">
        <v>618</v>
      </c>
      <c r="F30" s="464">
        <v>524</v>
      </c>
      <c r="G30" s="481">
        <f t="shared" si="3"/>
        <v>2.0419847328244276</v>
      </c>
      <c r="H30" s="465">
        <f t="shared" si="0"/>
        <v>73.1</v>
      </c>
      <c r="I30" s="465">
        <f t="shared" si="1"/>
        <v>12739.9</v>
      </c>
      <c r="J30" s="464">
        <v>83988</v>
      </c>
      <c r="K30" s="464">
        <v>1106</v>
      </c>
      <c r="L30" s="465">
        <f t="shared" si="2"/>
        <v>96.74502712477397</v>
      </c>
    </row>
    <row r="31" spans="1:12" ht="12.75" customHeight="1">
      <c r="A31" s="466" t="s">
        <v>1007</v>
      </c>
      <c r="B31" s="467"/>
      <c r="C31" s="468">
        <v>590</v>
      </c>
      <c r="D31" s="469">
        <v>220</v>
      </c>
      <c r="E31" s="469">
        <v>370</v>
      </c>
      <c r="F31" s="469">
        <v>312</v>
      </c>
      <c r="G31" s="482">
        <f t="shared" si="3"/>
        <v>1.891025641025641</v>
      </c>
      <c r="H31" s="470">
        <f t="shared" si="0"/>
        <v>59.5</v>
      </c>
      <c r="I31" s="470">
        <f t="shared" si="1"/>
        <v>9158.6</v>
      </c>
      <c r="J31" s="469">
        <v>64420</v>
      </c>
      <c r="K31" s="469">
        <v>507</v>
      </c>
      <c r="L31" s="470">
        <f t="shared" si="2"/>
        <v>116.37080867850098</v>
      </c>
    </row>
    <row r="32" spans="1:12" ht="12.75" customHeight="1">
      <c r="A32" s="453" t="s">
        <v>1008</v>
      </c>
      <c r="B32" s="454"/>
      <c r="C32" s="463">
        <v>653</v>
      </c>
      <c r="D32" s="464">
        <v>305</v>
      </c>
      <c r="E32" s="464">
        <v>348</v>
      </c>
      <c r="F32" s="464">
        <v>292</v>
      </c>
      <c r="G32" s="481">
        <f t="shared" si="3"/>
        <v>2.2363013698630136</v>
      </c>
      <c r="H32" s="465">
        <f t="shared" si="0"/>
        <v>87.6</v>
      </c>
      <c r="I32" s="465">
        <f t="shared" si="1"/>
        <v>12361.6</v>
      </c>
      <c r="J32" s="464">
        <v>52825</v>
      </c>
      <c r="K32" s="464">
        <v>633</v>
      </c>
      <c r="L32" s="465">
        <f t="shared" si="2"/>
        <v>103.15955766192732</v>
      </c>
    </row>
    <row r="33" spans="1:12" ht="12.75" customHeight="1">
      <c r="A33" s="453" t="s">
        <v>1009</v>
      </c>
      <c r="B33" s="454"/>
      <c r="C33" s="463">
        <v>1949</v>
      </c>
      <c r="D33" s="464">
        <v>875</v>
      </c>
      <c r="E33" s="464">
        <v>1074</v>
      </c>
      <c r="F33" s="464">
        <v>877</v>
      </c>
      <c r="G33" s="481">
        <f t="shared" si="3"/>
        <v>2.2223489167616877</v>
      </c>
      <c r="H33" s="465">
        <f t="shared" si="0"/>
        <v>81.5</v>
      </c>
      <c r="I33" s="465">
        <f t="shared" si="1"/>
        <v>13807.6</v>
      </c>
      <c r="J33" s="464">
        <v>141154</v>
      </c>
      <c r="K33" s="464">
        <v>1908</v>
      </c>
      <c r="L33" s="465">
        <f t="shared" si="2"/>
        <v>102.1488469601677</v>
      </c>
    </row>
    <row r="34" spans="1:12" ht="12.75" customHeight="1">
      <c r="A34" s="453" t="s">
        <v>1010</v>
      </c>
      <c r="B34" s="454"/>
      <c r="C34" s="463">
        <v>1623</v>
      </c>
      <c r="D34" s="464">
        <v>739</v>
      </c>
      <c r="E34" s="464">
        <v>884</v>
      </c>
      <c r="F34" s="464">
        <v>698</v>
      </c>
      <c r="G34" s="481">
        <f t="shared" si="3"/>
        <v>2.325214899713467</v>
      </c>
      <c r="H34" s="465">
        <f t="shared" si="0"/>
        <v>83.6</v>
      </c>
      <c r="I34" s="465">
        <f t="shared" si="1"/>
        <v>15988.4</v>
      </c>
      <c r="J34" s="464">
        <v>101511</v>
      </c>
      <c r="K34" s="464">
        <v>1346</v>
      </c>
      <c r="L34" s="465">
        <f t="shared" si="2"/>
        <v>120.57949479940564</v>
      </c>
    </row>
    <row r="35" spans="1:12" ht="12.75" customHeight="1">
      <c r="A35" s="453" t="s">
        <v>1011</v>
      </c>
      <c r="B35" s="454"/>
      <c r="C35" s="463">
        <v>1184</v>
      </c>
      <c r="D35" s="464">
        <v>542</v>
      </c>
      <c r="E35" s="464">
        <v>642</v>
      </c>
      <c r="F35" s="464">
        <v>599</v>
      </c>
      <c r="G35" s="481">
        <f t="shared" si="3"/>
        <v>1.976627712854758</v>
      </c>
      <c r="H35" s="465">
        <f t="shared" si="0"/>
        <v>84.39999999999999</v>
      </c>
      <c r="I35" s="465">
        <f t="shared" si="1"/>
        <v>12530.6</v>
      </c>
      <c r="J35" s="464">
        <v>94489</v>
      </c>
      <c r="K35" s="464">
        <v>1262</v>
      </c>
      <c r="L35" s="465">
        <f t="shared" si="2"/>
        <v>93.81933438985737</v>
      </c>
    </row>
    <row r="36" spans="1:12" ht="12.75" customHeight="1">
      <c r="A36" s="453" t="s">
        <v>1012</v>
      </c>
      <c r="B36" s="454"/>
      <c r="C36" s="463">
        <v>853</v>
      </c>
      <c r="D36" s="464">
        <v>394</v>
      </c>
      <c r="E36" s="464">
        <v>459</v>
      </c>
      <c r="F36" s="464">
        <v>434</v>
      </c>
      <c r="G36" s="481">
        <f t="shared" si="3"/>
        <v>1.9654377880184333</v>
      </c>
      <c r="H36" s="465">
        <f t="shared" si="0"/>
        <v>85.8</v>
      </c>
      <c r="I36" s="465">
        <f t="shared" si="1"/>
        <v>10978.8</v>
      </c>
      <c r="J36" s="464">
        <v>77695</v>
      </c>
      <c r="K36" s="464">
        <v>905</v>
      </c>
      <c r="L36" s="465">
        <f t="shared" si="2"/>
        <v>94.25414364640883</v>
      </c>
    </row>
    <row r="37" spans="1:12" ht="12.75" customHeight="1">
      <c r="A37" s="458" t="s">
        <v>1013</v>
      </c>
      <c r="B37" s="459"/>
      <c r="C37" s="460">
        <v>652</v>
      </c>
      <c r="D37" s="461">
        <v>275</v>
      </c>
      <c r="E37" s="461">
        <v>377</v>
      </c>
      <c r="F37" s="461">
        <v>339</v>
      </c>
      <c r="G37" s="480">
        <f t="shared" si="3"/>
        <v>1.9233038348082596</v>
      </c>
      <c r="H37" s="462">
        <f t="shared" si="0"/>
        <v>72.89999999999999</v>
      </c>
      <c r="I37" s="462">
        <f t="shared" si="1"/>
        <v>14228.7</v>
      </c>
      <c r="J37" s="461">
        <v>45823</v>
      </c>
      <c r="K37" s="461">
        <v>647</v>
      </c>
      <c r="L37" s="462">
        <f t="shared" si="2"/>
        <v>100.77279752704791</v>
      </c>
    </row>
    <row r="38" spans="1:12" ht="12.75" customHeight="1">
      <c r="A38" s="453" t="s">
        <v>1014</v>
      </c>
      <c r="B38" s="454"/>
      <c r="C38" s="463">
        <v>595</v>
      </c>
      <c r="D38" s="464">
        <v>267</v>
      </c>
      <c r="E38" s="464">
        <v>328</v>
      </c>
      <c r="F38" s="464">
        <v>257</v>
      </c>
      <c r="G38" s="481">
        <f t="shared" si="3"/>
        <v>2.315175097276265</v>
      </c>
      <c r="H38" s="465">
        <f aca="true" t="shared" si="4" ref="H38:H65">ROUND(D38/E38,3)*100</f>
        <v>81.39999999999999</v>
      </c>
      <c r="I38" s="465">
        <f t="shared" si="1"/>
        <v>6959.6</v>
      </c>
      <c r="J38" s="464">
        <v>85494</v>
      </c>
      <c r="K38" s="464">
        <v>639</v>
      </c>
      <c r="L38" s="465">
        <f aca="true" t="shared" si="5" ref="L38:L64">(C38/K38)*100</f>
        <v>93.11424100156495</v>
      </c>
    </row>
    <row r="39" spans="1:12" ht="12.75" customHeight="1">
      <c r="A39" s="453" t="s">
        <v>1015</v>
      </c>
      <c r="B39" s="454"/>
      <c r="C39" s="463">
        <v>1289</v>
      </c>
      <c r="D39" s="464">
        <v>568</v>
      </c>
      <c r="E39" s="464">
        <v>721</v>
      </c>
      <c r="F39" s="464">
        <v>552</v>
      </c>
      <c r="G39" s="481">
        <f t="shared" si="3"/>
        <v>2.335144927536232</v>
      </c>
      <c r="H39" s="465">
        <f t="shared" si="4"/>
        <v>78.8</v>
      </c>
      <c r="I39" s="465">
        <f t="shared" si="1"/>
        <v>9098.3</v>
      </c>
      <c r="J39" s="464">
        <v>141675</v>
      </c>
      <c r="K39" s="464">
        <v>1273</v>
      </c>
      <c r="L39" s="465">
        <f t="shared" si="5"/>
        <v>101.25687352710133</v>
      </c>
    </row>
    <row r="40" spans="1:12" ht="12.75" customHeight="1">
      <c r="A40" s="453" t="s">
        <v>1016</v>
      </c>
      <c r="B40" s="454"/>
      <c r="C40" s="463">
        <v>1192</v>
      </c>
      <c r="D40" s="464">
        <v>560</v>
      </c>
      <c r="E40" s="464">
        <v>632</v>
      </c>
      <c r="F40" s="464">
        <v>513</v>
      </c>
      <c r="G40" s="481">
        <f t="shared" si="3"/>
        <v>2.323586744639376</v>
      </c>
      <c r="H40" s="465">
        <f t="shared" si="4"/>
        <v>88.6</v>
      </c>
      <c r="I40" s="465">
        <f t="shared" si="1"/>
        <v>14779.2</v>
      </c>
      <c r="J40" s="464">
        <v>80654</v>
      </c>
      <c r="K40" s="464">
        <v>1161</v>
      </c>
      <c r="L40" s="465">
        <f t="shared" si="5"/>
        <v>102.67011197243757</v>
      </c>
    </row>
    <row r="41" spans="1:12" ht="12.75" customHeight="1">
      <c r="A41" s="466" t="s">
        <v>1017</v>
      </c>
      <c r="B41" s="467"/>
      <c r="C41" s="468">
        <v>456</v>
      </c>
      <c r="D41" s="469">
        <v>205</v>
      </c>
      <c r="E41" s="469">
        <v>251</v>
      </c>
      <c r="F41" s="469">
        <v>207</v>
      </c>
      <c r="G41" s="482">
        <f t="shared" si="3"/>
        <v>2.2028985507246377</v>
      </c>
      <c r="H41" s="470">
        <f t="shared" si="4"/>
        <v>81.69999999999999</v>
      </c>
      <c r="I41" s="470">
        <f t="shared" si="1"/>
        <v>8152.8</v>
      </c>
      <c r="J41" s="469">
        <v>55932</v>
      </c>
      <c r="K41" s="469">
        <v>435</v>
      </c>
      <c r="L41" s="470">
        <f t="shared" si="5"/>
        <v>104.82758620689656</v>
      </c>
    </row>
    <row r="42" spans="1:12" ht="12.75" customHeight="1">
      <c r="A42" s="453" t="s">
        <v>1018</v>
      </c>
      <c r="B42" s="454"/>
      <c r="C42" s="463">
        <v>3744</v>
      </c>
      <c r="D42" s="464">
        <v>1761</v>
      </c>
      <c r="E42" s="464">
        <v>1983</v>
      </c>
      <c r="F42" s="464">
        <v>1480</v>
      </c>
      <c r="G42" s="481">
        <f t="shared" si="3"/>
        <v>2.5297297297297296</v>
      </c>
      <c r="H42" s="465">
        <f t="shared" si="4"/>
        <v>88.8</v>
      </c>
      <c r="I42" s="465">
        <f t="shared" si="1"/>
        <v>19984.9</v>
      </c>
      <c r="J42" s="464">
        <v>187341</v>
      </c>
      <c r="K42" s="464">
        <v>3824</v>
      </c>
      <c r="L42" s="465">
        <f t="shared" si="5"/>
        <v>97.90794979079497</v>
      </c>
    </row>
    <row r="43" spans="1:12" ht="12.75" customHeight="1">
      <c r="A43" s="453" t="s">
        <v>1019</v>
      </c>
      <c r="B43" s="454"/>
      <c r="C43" s="463">
        <v>582</v>
      </c>
      <c r="D43" s="464">
        <v>258</v>
      </c>
      <c r="E43" s="464">
        <v>324</v>
      </c>
      <c r="F43" s="464">
        <v>261</v>
      </c>
      <c r="G43" s="481">
        <f t="shared" si="3"/>
        <v>2.2298850574712645</v>
      </c>
      <c r="H43" s="465">
        <f t="shared" si="4"/>
        <v>79.60000000000001</v>
      </c>
      <c r="I43" s="465">
        <f t="shared" si="1"/>
        <v>10415</v>
      </c>
      <c r="J43" s="464">
        <v>55881</v>
      </c>
      <c r="K43" s="464">
        <v>652</v>
      </c>
      <c r="L43" s="465">
        <f t="shared" si="5"/>
        <v>89.2638036809816</v>
      </c>
    </row>
    <row r="44" spans="1:12" ht="12.75" customHeight="1">
      <c r="A44" s="453" t="s">
        <v>1020</v>
      </c>
      <c r="B44" s="454"/>
      <c r="C44" s="463">
        <v>570</v>
      </c>
      <c r="D44" s="464">
        <v>242</v>
      </c>
      <c r="E44" s="464">
        <v>328</v>
      </c>
      <c r="F44" s="464">
        <v>250</v>
      </c>
      <c r="G44" s="481">
        <f t="shared" si="3"/>
        <v>2.28</v>
      </c>
      <c r="H44" s="465">
        <f t="shared" si="4"/>
        <v>73.8</v>
      </c>
      <c r="I44" s="465">
        <f t="shared" si="1"/>
        <v>9078.9</v>
      </c>
      <c r="J44" s="464">
        <v>62783</v>
      </c>
      <c r="K44" s="464">
        <v>588</v>
      </c>
      <c r="L44" s="465">
        <f t="shared" si="5"/>
        <v>96.93877551020408</v>
      </c>
    </row>
    <row r="45" spans="1:12" ht="12.75" customHeight="1">
      <c r="A45" s="453" t="s">
        <v>1021</v>
      </c>
      <c r="B45" s="454"/>
      <c r="C45" s="463">
        <v>851</v>
      </c>
      <c r="D45" s="464">
        <v>391</v>
      </c>
      <c r="E45" s="464">
        <v>460</v>
      </c>
      <c r="F45" s="464">
        <v>350</v>
      </c>
      <c r="G45" s="481">
        <f t="shared" si="3"/>
        <v>2.4314285714285715</v>
      </c>
      <c r="H45" s="465">
        <f t="shared" si="4"/>
        <v>85</v>
      </c>
      <c r="I45" s="465">
        <f t="shared" si="1"/>
        <v>14586.4</v>
      </c>
      <c r="J45" s="464">
        <v>58342</v>
      </c>
      <c r="K45" s="464">
        <v>735</v>
      </c>
      <c r="L45" s="465">
        <f t="shared" si="5"/>
        <v>115.78231292517007</v>
      </c>
    </row>
    <row r="46" spans="1:12" ht="12.75" customHeight="1">
      <c r="A46" s="453" t="s">
        <v>1022</v>
      </c>
      <c r="B46" s="454"/>
      <c r="C46" s="463">
        <v>914</v>
      </c>
      <c r="D46" s="464">
        <v>401</v>
      </c>
      <c r="E46" s="464">
        <v>513</v>
      </c>
      <c r="F46" s="464">
        <v>431</v>
      </c>
      <c r="G46" s="481">
        <f t="shared" si="3"/>
        <v>2.120649651972158</v>
      </c>
      <c r="H46" s="465">
        <f t="shared" si="4"/>
        <v>78.2</v>
      </c>
      <c r="I46" s="465">
        <f t="shared" si="1"/>
        <v>6556.7</v>
      </c>
      <c r="J46" s="464">
        <v>139400</v>
      </c>
      <c r="K46" s="464">
        <v>970</v>
      </c>
      <c r="L46" s="465">
        <f t="shared" si="5"/>
        <v>94.22680412371133</v>
      </c>
    </row>
    <row r="47" spans="1:12" ht="12.75" customHeight="1">
      <c r="A47" s="458" t="s">
        <v>1023</v>
      </c>
      <c r="B47" s="459"/>
      <c r="C47" s="460">
        <v>992</v>
      </c>
      <c r="D47" s="461">
        <v>456</v>
      </c>
      <c r="E47" s="461">
        <v>536</v>
      </c>
      <c r="F47" s="461">
        <v>441</v>
      </c>
      <c r="G47" s="480">
        <f t="shared" si="3"/>
        <v>2.249433106575964</v>
      </c>
      <c r="H47" s="462">
        <f t="shared" si="4"/>
        <v>85.1</v>
      </c>
      <c r="I47" s="462">
        <f t="shared" si="1"/>
        <v>8809.9</v>
      </c>
      <c r="J47" s="461">
        <v>112601</v>
      </c>
      <c r="K47" s="461">
        <v>1031</v>
      </c>
      <c r="L47" s="462">
        <f t="shared" si="5"/>
        <v>96.2172647914646</v>
      </c>
    </row>
    <row r="48" spans="1:12" ht="12.75" customHeight="1">
      <c r="A48" s="453" t="s">
        <v>1024</v>
      </c>
      <c r="B48" s="454"/>
      <c r="C48" s="463">
        <v>689</v>
      </c>
      <c r="D48" s="464">
        <v>314</v>
      </c>
      <c r="E48" s="464">
        <v>375</v>
      </c>
      <c r="F48" s="464">
        <v>313</v>
      </c>
      <c r="G48" s="481">
        <f t="shared" si="3"/>
        <v>2.2012779552715656</v>
      </c>
      <c r="H48" s="465">
        <f t="shared" si="4"/>
        <v>83.7</v>
      </c>
      <c r="I48" s="465">
        <f t="shared" si="1"/>
        <v>13373.2</v>
      </c>
      <c r="J48" s="464">
        <v>51521</v>
      </c>
      <c r="K48" s="464">
        <v>697</v>
      </c>
      <c r="L48" s="465">
        <f t="shared" si="5"/>
        <v>98.85222381635582</v>
      </c>
    </row>
    <row r="49" spans="1:12" ht="12.75" customHeight="1">
      <c r="A49" s="453" t="s">
        <v>1025</v>
      </c>
      <c r="B49" s="454"/>
      <c r="C49" s="463">
        <v>3730</v>
      </c>
      <c r="D49" s="464">
        <v>1738</v>
      </c>
      <c r="E49" s="464">
        <v>1992</v>
      </c>
      <c r="F49" s="464">
        <v>1649</v>
      </c>
      <c r="G49" s="481">
        <f t="shared" si="3"/>
        <v>2.261976955730746</v>
      </c>
      <c r="H49" s="465">
        <f t="shared" si="4"/>
        <v>87.2</v>
      </c>
      <c r="I49" s="465">
        <f t="shared" si="1"/>
        <v>24809.9</v>
      </c>
      <c r="J49" s="464">
        <v>150343</v>
      </c>
      <c r="K49" s="464">
        <v>3661</v>
      </c>
      <c r="L49" s="465">
        <f t="shared" si="5"/>
        <v>101.88473094782846</v>
      </c>
    </row>
    <row r="50" spans="1:12" ht="12.75" customHeight="1">
      <c r="A50" s="453" t="s">
        <v>1026</v>
      </c>
      <c r="B50" s="454"/>
      <c r="C50" s="463">
        <v>2658</v>
      </c>
      <c r="D50" s="464">
        <v>1194</v>
      </c>
      <c r="E50" s="464">
        <v>1464</v>
      </c>
      <c r="F50" s="464">
        <v>1096</v>
      </c>
      <c r="G50" s="481">
        <f t="shared" si="3"/>
        <v>2.4251824817518246</v>
      </c>
      <c r="H50" s="465">
        <f t="shared" si="4"/>
        <v>81.6</v>
      </c>
      <c r="I50" s="465">
        <f t="shared" si="1"/>
        <v>15584.4</v>
      </c>
      <c r="J50" s="464">
        <v>170555</v>
      </c>
      <c r="K50" s="464">
        <v>2404</v>
      </c>
      <c r="L50" s="465">
        <f t="shared" si="5"/>
        <v>110.5657237936772</v>
      </c>
    </row>
    <row r="51" spans="1:12" ht="12.75" customHeight="1">
      <c r="A51" s="466" t="s">
        <v>1027</v>
      </c>
      <c r="B51" s="467"/>
      <c r="C51" s="468">
        <v>2243</v>
      </c>
      <c r="D51" s="469">
        <v>1079</v>
      </c>
      <c r="E51" s="469">
        <v>1164</v>
      </c>
      <c r="F51" s="469">
        <v>899</v>
      </c>
      <c r="G51" s="482">
        <f t="shared" si="3"/>
        <v>2.4949944382647384</v>
      </c>
      <c r="H51" s="470">
        <f t="shared" si="4"/>
        <v>92.7</v>
      </c>
      <c r="I51" s="470">
        <f t="shared" si="1"/>
        <v>16284.1</v>
      </c>
      <c r="J51" s="469">
        <v>137742</v>
      </c>
      <c r="K51" s="469">
        <v>2143</v>
      </c>
      <c r="L51" s="470">
        <f t="shared" si="5"/>
        <v>104.6663555762949</v>
      </c>
    </row>
    <row r="52" spans="1:12" ht="12.75" customHeight="1">
      <c r="A52" s="453" t="s">
        <v>1028</v>
      </c>
      <c r="B52" s="454"/>
      <c r="C52" s="463">
        <v>2836</v>
      </c>
      <c r="D52" s="464">
        <v>1366</v>
      </c>
      <c r="E52" s="464">
        <v>1470</v>
      </c>
      <c r="F52" s="464">
        <v>1176</v>
      </c>
      <c r="G52" s="481">
        <f t="shared" si="3"/>
        <v>2.4115646258503403</v>
      </c>
      <c r="H52" s="465">
        <f t="shared" si="4"/>
        <v>92.9</v>
      </c>
      <c r="I52" s="465">
        <f t="shared" si="1"/>
        <v>17781.7</v>
      </c>
      <c r="J52" s="464">
        <v>159490</v>
      </c>
      <c r="K52" s="464">
        <v>2802</v>
      </c>
      <c r="L52" s="465">
        <f t="shared" si="5"/>
        <v>101.21341898643826</v>
      </c>
    </row>
    <row r="53" spans="1:12" ht="12.75" customHeight="1">
      <c r="A53" s="453" t="s">
        <v>1029</v>
      </c>
      <c r="B53" s="454"/>
      <c r="C53" s="463">
        <v>1944</v>
      </c>
      <c r="D53" s="464">
        <v>908</v>
      </c>
      <c r="E53" s="464">
        <v>1036</v>
      </c>
      <c r="F53" s="464">
        <v>770</v>
      </c>
      <c r="G53" s="481">
        <f t="shared" si="3"/>
        <v>2.5246753246753246</v>
      </c>
      <c r="H53" s="465">
        <f t="shared" si="4"/>
        <v>87.6</v>
      </c>
      <c r="I53" s="465">
        <f t="shared" si="1"/>
        <v>15143</v>
      </c>
      <c r="J53" s="464">
        <v>128376</v>
      </c>
      <c r="K53" s="464">
        <v>1653</v>
      </c>
      <c r="L53" s="465">
        <f t="shared" si="5"/>
        <v>117.60435571687839</v>
      </c>
    </row>
    <row r="54" spans="1:12" ht="12.75" customHeight="1">
      <c r="A54" s="453" t="s">
        <v>1030</v>
      </c>
      <c r="B54" s="454"/>
      <c r="C54" s="463">
        <v>1935</v>
      </c>
      <c r="D54" s="464">
        <v>882</v>
      </c>
      <c r="E54" s="464">
        <v>1053</v>
      </c>
      <c r="F54" s="464">
        <v>787</v>
      </c>
      <c r="G54" s="481">
        <f t="shared" si="3"/>
        <v>2.4587039390088945</v>
      </c>
      <c r="H54" s="465">
        <f t="shared" si="4"/>
        <v>83.8</v>
      </c>
      <c r="I54" s="465">
        <f t="shared" si="1"/>
        <v>11319.8</v>
      </c>
      <c r="J54" s="464">
        <v>170940</v>
      </c>
      <c r="K54" s="464">
        <v>1962</v>
      </c>
      <c r="L54" s="465">
        <f t="shared" si="5"/>
        <v>98.62385321100918</v>
      </c>
    </row>
    <row r="55" spans="1:12" ht="12.75" customHeight="1">
      <c r="A55" s="453" t="s">
        <v>1031</v>
      </c>
      <c r="B55" s="454"/>
      <c r="C55" s="463">
        <v>1029</v>
      </c>
      <c r="D55" s="464">
        <v>465</v>
      </c>
      <c r="E55" s="464">
        <v>564</v>
      </c>
      <c r="F55" s="464">
        <v>518</v>
      </c>
      <c r="G55" s="481">
        <f t="shared" si="3"/>
        <v>1.9864864864864864</v>
      </c>
      <c r="H55" s="465">
        <f t="shared" si="4"/>
        <v>82.39999999999999</v>
      </c>
      <c r="I55" s="465">
        <f t="shared" si="1"/>
        <v>8369.9</v>
      </c>
      <c r="J55" s="464">
        <v>122941</v>
      </c>
      <c r="K55" s="464">
        <v>972</v>
      </c>
      <c r="L55" s="465">
        <f t="shared" si="5"/>
        <v>105.8641975308642</v>
      </c>
    </row>
    <row r="56" spans="1:12" ht="12.75" customHeight="1">
      <c r="A56" s="453" t="s">
        <v>1032</v>
      </c>
      <c r="B56" s="454"/>
      <c r="C56" s="463">
        <v>1467</v>
      </c>
      <c r="D56" s="464">
        <v>685</v>
      </c>
      <c r="E56" s="464">
        <v>782</v>
      </c>
      <c r="F56" s="464">
        <v>501</v>
      </c>
      <c r="G56" s="481">
        <f t="shared" si="3"/>
        <v>2.92814371257485</v>
      </c>
      <c r="H56" s="465">
        <f t="shared" si="4"/>
        <v>87.6</v>
      </c>
      <c r="I56" s="465">
        <f t="shared" si="1"/>
        <v>8857.8</v>
      </c>
      <c r="J56" s="464">
        <v>165617</v>
      </c>
      <c r="K56" s="464">
        <v>1543</v>
      </c>
      <c r="L56" s="465">
        <f t="shared" si="5"/>
        <v>95.07453013609852</v>
      </c>
    </row>
    <row r="57" spans="1:12" ht="12.75" customHeight="1">
      <c r="A57" s="458" t="s">
        <v>1033</v>
      </c>
      <c r="B57" s="459"/>
      <c r="C57" s="460">
        <v>1437</v>
      </c>
      <c r="D57" s="461">
        <v>638</v>
      </c>
      <c r="E57" s="461">
        <v>799</v>
      </c>
      <c r="F57" s="461">
        <v>493</v>
      </c>
      <c r="G57" s="480">
        <f t="shared" si="3"/>
        <v>2.9148073022312375</v>
      </c>
      <c r="H57" s="462">
        <f t="shared" si="4"/>
        <v>79.80000000000001</v>
      </c>
      <c r="I57" s="462">
        <f t="shared" si="1"/>
        <v>4670.5</v>
      </c>
      <c r="J57" s="461">
        <v>307675</v>
      </c>
      <c r="K57" s="461">
        <v>1375</v>
      </c>
      <c r="L57" s="462">
        <f t="shared" si="5"/>
        <v>104.5090909090909</v>
      </c>
    </row>
    <row r="58" spans="1:12" ht="12.75" customHeight="1">
      <c r="A58" s="453" t="s">
        <v>1034</v>
      </c>
      <c r="B58" s="454"/>
      <c r="C58" s="463">
        <v>4258</v>
      </c>
      <c r="D58" s="464">
        <v>1969</v>
      </c>
      <c r="E58" s="464">
        <v>2289</v>
      </c>
      <c r="F58" s="464">
        <v>1798</v>
      </c>
      <c r="G58" s="481">
        <f t="shared" si="3"/>
        <v>2.368186874304783</v>
      </c>
      <c r="H58" s="465">
        <f t="shared" si="4"/>
        <v>86</v>
      </c>
      <c r="I58" s="465">
        <f t="shared" si="1"/>
        <v>19977.8</v>
      </c>
      <c r="J58" s="464">
        <v>213137</v>
      </c>
      <c r="K58" s="464">
        <v>4252</v>
      </c>
      <c r="L58" s="465">
        <f t="shared" si="5"/>
        <v>100.14111006585136</v>
      </c>
    </row>
    <row r="59" spans="1:12" ht="12.75" customHeight="1">
      <c r="A59" s="453" t="s">
        <v>1035</v>
      </c>
      <c r="B59" s="454"/>
      <c r="C59" s="463">
        <v>3278</v>
      </c>
      <c r="D59" s="464">
        <v>1511</v>
      </c>
      <c r="E59" s="464">
        <v>1767</v>
      </c>
      <c r="F59" s="464">
        <v>1402</v>
      </c>
      <c r="G59" s="481">
        <f t="shared" si="3"/>
        <v>2.3380884450784594</v>
      </c>
      <c r="H59" s="465">
        <f t="shared" si="4"/>
        <v>85.5</v>
      </c>
      <c r="I59" s="465">
        <f t="shared" si="1"/>
        <v>17440.7</v>
      </c>
      <c r="J59" s="464">
        <v>187951</v>
      </c>
      <c r="K59" s="464">
        <v>3436</v>
      </c>
      <c r="L59" s="465">
        <f t="shared" si="5"/>
        <v>95.40162980209546</v>
      </c>
    </row>
    <row r="60" spans="1:12" ht="12.75" customHeight="1">
      <c r="A60" s="453" t="s">
        <v>1036</v>
      </c>
      <c r="B60" s="454"/>
      <c r="C60" s="463">
        <v>1676</v>
      </c>
      <c r="D60" s="464">
        <v>768</v>
      </c>
      <c r="E60" s="464">
        <v>908</v>
      </c>
      <c r="F60" s="464">
        <v>651</v>
      </c>
      <c r="G60" s="481">
        <f t="shared" si="3"/>
        <v>2.574500768049155</v>
      </c>
      <c r="H60" s="465">
        <f t="shared" si="4"/>
        <v>84.6</v>
      </c>
      <c r="I60" s="465">
        <f t="shared" si="1"/>
        <v>13214.9</v>
      </c>
      <c r="J60" s="464">
        <v>126827</v>
      </c>
      <c r="K60" s="464">
        <v>1820</v>
      </c>
      <c r="L60" s="465">
        <f t="shared" si="5"/>
        <v>92.08791208791209</v>
      </c>
    </row>
    <row r="61" spans="1:12" ht="12.75" customHeight="1">
      <c r="A61" s="466" t="s">
        <v>1037</v>
      </c>
      <c r="B61" s="467"/>
      <c r="C61" s="468">
        <v>1230</v>
      </c>
      <c r="D61" s="469">
        <v>571</v>
      </c>
      <c r="E61" s="469">
        <v>659</v>
      </c>
      <c r="F61" s="469">
        <v>435</v>
      </c>
      <c r="G61" s="482">
        <f t="shared" si="3"/>
        <v>2.8275862068965516</v>
      </c>
      <c r="H61" s="470">
        <f t="shared" si="4"/>
        <v>86.6</v>
      </c>
      <c r="I61" s="470">
        <f t="shared" si="1"/>
        <v>4577.8</v>
      </c>
      <c r="J61" s="469">
        <v>268686</v>
      </c>
      <c r="K61" s="469">
        <v>1247</v>
      </c>
      <c r="L61" s="470">
        <f t="shared" si="5"/>
        <v>98.63672814755414</v>
      </c>
    </row>
    <row r="62" spans="1:12" ht="12.75" customHeight="1">
      <c r="A62" s="453" t="s">
        <v>1039</v>
      </c>
      <c r="B62" s="454"/>
      <c r="C62" s="471">
        <v>2605</v>
      </c>
      <c r="D62" s="472">
        <v>1088</v>
      </c>
      <c r="E62" s="472">
        <v>1517</v>
      </c>
      <c r="F62" s="472">
        <v>1161</v>
      </c>
      <c r="G62" s="483">
        <f t="shared" si="3"/>
        <v>2.243755383290267</v>
      </c>
      <c r="H62" s="465">
        <f t="shared" si="4"/>
        <v>71.7</v>
      </c>
      <c r="I62" s="465">
        <f t="shared" si="1"/>
        <v>6019.5</v>
      </c>
      <c r="J62" s="472">
        <v>432759</v>
      </c>
      <c r="K62" s="472">
        <v>2106</v>
      </c>
      <c r="L62" s="462">
        <f t="shared" si="5"/>
        <v>123.69420702754037</v>
      </c>
    </row>
    <row r="63" spans="1:12" ht="12.75" customHeight="1">
      <c r="A63" s="453" t="s">
        <v>1040</v>
      </c>
      <c r="B63" s="454"/>
      <c r="C63" s="471">
        <v>560</v>
      </c>
      <c r="D63" s="472">
        <v>267</v>
      </c>
      <c r="E63" s="472">
        <v>293</v>
      </c>
      <c r="F63" s="472">
        <v>163</v>
      </c>
      <c r="G63" s="483">
        <f t="shared" si="3"/>
        <v>3.4355828220858897</v>
      </c>
      <c r="H63" s="465">
        <f t="shared" si="4"/>
        <v>91.10000000000001</v>
      </c>
      <c r="I63" s="465">
        <f t="shared" si="1"/>
        <v>2117</v>
      </c>
      <c r="J63" s="472">
        <v>264523</v>
      </c>
      <c r="K63" s="464">
        <v>241</v>
      </c>
      <c r="L63" s="465">
        <f t="shared" si="5"/>
        <v>232.3651452282158</v>
      </c>
    </row>
    <row r="64" spans="1:12" ht="12.75" customHeight="1">
      <c r="A64" s="453" t="s">
        <v>1041</v>
      </c>
      <c r="B64" s="454"/>
      <c r="C64" s="471">
        <v>1066</v>
      </c>
      <c r="D64" s="472">
        <v>522</v>
      </c>
      <c r="E64" s="472">
        <v>544</v>
      </c>
      <c r="F64" s="472">
        <v>337</v>
      </c>
      <c r="G64" s="483">
        <f t="shared" si="3"/>
        <v>3.163204747774481</v>
      </c>
      <c r="H64" s="465">
        <f t="shared" si="4"/>
        <v>96</v>
      </c>
      <c r="I64" s="465">
        <f t="shared" si="1"/>
        <v>5017.5</v>
      </c>
      <c r="J64" s="472">
        <v>212458</v>
      </c>
      <c r="K64" s="464">
        <v>244</v>
      </c>
      <c r="L64" s="465">
        <f t="shared" si="5"/>
        <v>436.88524590163934</v>
      </c>
    </row>
    <row r="65" spans="1:12" ht="12.75" customHeight="1">
      <c r="A65" s="473" t="s">
        <v>1042</v>
      </c>
      <c r="B65" s="474"/>
      <c r="C65" s="750">
        <v>62</v>
      </c>
      <c r="D65" s="476">
        <v>33</v>
      </c>
      <c r="E65" s="476">
        <v>29</v>
      </c>
      <c r="F65" s="476">
        <v>22</v>
      </c>
      <c r="G65" s="484">
        <f t="shared" si="3"/>
        <v>2.8181818181818183</v>
      </c>
      <c r="H65" s="485">
        <f t="shared" si="4"/>
        <v>113.79999999999998</v>
      </c>
      <c r="I65" s="485">
        <f t="shared" si="1"/>
        <v>179.2</v>
      </c>
      <c r="J65" s="476">
        <v>346051</v>
      </c>
      <c r="K65" s="475" t="s">
        <v>319</v>
      </c>
      <c r="L65" s="477" t="s">
        <v>1043</v>
      </c>
    </row>
    <row r="66" spans="1:12" ht="10.5">
      <c r="A66" s="1145" t="s">
        <v>712</v>
      </c>
      <c r="B66" s="1145"/>
      <c r="C66" s="1145"/>
      <c r="D66" s="1145"/>
      <c r="E66" s="1145"/>
      <c r="F66" s="1145"/>
      <c r="G66" s="1145"/>
      <c r="H66" s="1145"/>
      <c r="I66" s="1145"/>
      <c r="J66" s="1145"/>
      <c r="K66" s="1145"/>
      <c r="L66" s="1145"/>
    </row>
  </sheetData>
  <mergeCells count="10">
    <mergeCell ref="A66:L66"/>
    <mergeCell ref="C4:E4"/>
    <mergeCell ref="F4:F5"/>
    <mergeCell ref="G4:G5"/>
    <mergeCell ref="A4:B5"/>
    <mergeCell ref="L4:L5"/>
    <mergeCell ref="H4:H5"/>
    <mergeCell ref="I4:I5"/>
    <mergeCell ref="J4:J5"/>
    <mergeCell ref="K4:K5"/>
  </mergeCells>
  <hyperlinks>
    <hyperlink ref="A1" location="目次!A28" display="目次へ"/>
  </hyperlinks>
  <printOptions/>
  <pageMargins left="0.5905511811023623" right="0.5905511811023623" top="0.7874015748031497" bottom="0.1968503937007874" header="0.5118110236220472" footer="0.31496062992125984"/>
  <pageSetup firstPageNumber="28" useFirstPageNumber="1"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BJ65"/>
  <sheetViews>
    <sheetView zoomScaleSheetLayoutView="100" workbookViewId="0" topLeftCell="A1">
      <selection activeCell="A1" sqref="A1"/>
    </sheetView>
  </sheetViews>
  <sheetFormatPr defaultColWidth="9.00390625" defaultRowHeight="13.5"/>
  <cols>
    <col min="1" max="1" width="8.50390625" style="486" customWidth="1"/>
    <col min="2" max="2" width="0.875" style="486" customWidth="1"/>
    <col min="3" max="3" width="6.75390625" style="486" bestFit="1" customWidth="1"/>
    <col min="4" max="5" width="6.00390625" style="486" bestFit="1" customWidth="1"/>
    <col min="6" max="6" width="5.50390625" style="486" customWidth="1"/>
    <col min="7" max="8" width="5.25390625" style="486" customWidth="1"/>
    <col min="9" max="9" width="5.50390625" style="486" customWidth="1"/>
    <col min="10" max="11" width="5.25390625" style="486" customWidth="1"/>
    <col min="12" max="12" width="5.50390625" style="486" customWidth="1"/>
    <col min="13" max="14" width="5.25390625" style="486" customWidth="1"/>
    <col min="15" max="15" width="5.50390625" style="486" customWidth="1"/>
    <col min="16" max="17" width="5.25390625" style="486" customWidth="1"/>
    <col min="18" max="18" width="5.50390625" style="487" customWidth="1"/>
    <col min="19" max="34" width="5.50390625" style="486" customWidth="1"/>
    <col min="35" max="36" width="5.50390625" style="487" customWidth="1"/>
    <col min="37" max="62" width="5.50390625" style="486" customWidth="1"/>
    <col min="63" max="16384" width="9.00390625" style="486" customWidth="1"/>
  </cols>
  <sheetData>
    <row r="1" ht="15" customHeight="1">
      <c r="A1" s="983" t="s">
        <v>605</v>
      </c>
    </row>
    <row r="2" spans="1:62" s="114" customFormat="1" ht="13.5">
      <c r="A2" s="839" t="s">
        <v>168</v>
      </c>
      <c r="I2" s="486"/>
      <c r="J2" s="486"/>
      <c r="K2" s="486"/>
      <c r="L2" s="486"/>
      <c r="M2" s="486"/>
      <c r="N2" s="486"/>
      <c r="O2" s="486"/>
      <c r="P2" s="486"/>
      <c r="Q2" s="486"/>
      <c r="R2" s="487"/>
      <c r="S2" s="486"/>
      <c r="T2" s="486"/>
      <c r="U2" s="486"/>
      <c r="V2" s="486"/>
      <c r="W2" s="486"/>
      <c r="X2" s="486"/>
      <c r="Y2" s="486"/>
      <c r="Z2" s="486"/>
      <c r="AA2" s="486"/>
      <c r="AB2" s="486"/>
      <c r="AC2" s="486"/>
      <c r="AD2" s="486"/>
      <c r="AE2" s="486"/>
      <c r="AF2" s="486"/>
      <c r="AG2" s="486"/>
      <c r="AH2" s="486"/>
      <c r="AI2" s="487"/>
      <c r="AJ2" s="487"/>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row>
    <row r="3" ht="6" customHeight="1"/>
    <row r="4" spans="1:62" ht="12.75" customHeight="1">
      <c r="A4" s="1163" t="s">
        <v>977</v>
      </c>
      <c r="B4" s="1164"/>
      <c r="C4" s="1161" t="s">
        <v>1046</v>
      </c>
      <c r="D4" s="1161"/>
      <c r="E4" s="1161"/>
      <c r="F4" s="1161" t="s">
        <v>1047</v>
      </c>
      <c r="G4" s="1161"/>
      <c r="H4" s="1161"/>
      <c r="I4" s="1161" t="s">
        <v>1048</v>
      </c>
      <c r="J4" s="1161"/>
      <c r="K4" s="1161"/>
      <c r="L4" s="1161" t="s">
        <v>1050</v>
      </c>
      <c r="M4" s="1161"/>
      <c r="N4" s="1161"/>
      <c r="O4" s="1161" t="s">
        <v>1051</v>
      </c>
      <c r="P4" s="1161"/>
      <c r="Q4" s="1161"/>
      <c r="R4" s="1161" t="s">
        <v>1053</v>
      </c>
      <c r="S4" s="1161"/>
      <c r="T4" s="1161"/>
      <c r="U4" s="1161" t="s">
        <v>1054</v>
      </c>
      <c r="V4" s="1161"/>
      <c r="W4" s="1161"/>
      <c r="X4" s="1161" t="s">
        <v>1055</v>
      </c>
      <c r="Y4" s="1161"/>
      <c r="Z4" s="1161"/>
      <c r="AA4" s="1161" t="s">
        <v>1056</v>
      </c>
      <c r="AB4" s="1161"/>
      <c r="AC4" s="1161"/>
      <c r="AD4" s="1161" t="s">
        <v>1057</v>
      </c>
      <c r="AE4" s="1161"/>
      <c r="AF4" s="1161"/>
      <c r="AG4" s="1161" t="s">
        <v>1058</v>
      </c>
      <c r="AH4" s="1161"/>
      <c r="AI4" s="1161"/>
      <c r="AJ4" s="1161" t="s">
        <v>1059</v>
      </c>
      <c r="AK4" s="1161"/>
      <c r="AL4" s="1161"/>
      <c r="AM4" s="1161" t="s">
        <v>1060</v>
      </c>
      <c r="AN4" s="1161"/>
      <c r="AO4" s="1161"/>
      <c r="AP4" s="1161" t="s">
        <v>1061</v>
      </c>
      <c r="AQ4" s="1161"/>
      <c r="AR4" s="1161"/>
      <c r="AS4" s="1161" t="s">
        <v>1062</v>
      </c>
      <c r="AT4" s="1161"/>
      <c r="AU4" s="1161"/>
      <c r="AV4" s="1161" t="s">
        <v>1063</v>
      </c>
      <c r="AW4" s="1161"/>
      <c r="AX4" s="1161"/>
      <c r="AY4" s="1161" t="s">
        <v>1064</v>
      </c>
      <c r="AZ4" s="1161"/>
      <c r="BA4" s="1161"/>
      <c r="BB4" s="1161" t="s">
        <v>1065</v>
      </c>
      <c r="BC4" s="1161"/>
      <c r="BD4" s="1161"/>
      <c r="BE4" s="1161" t="s">
        <v>1066</v>
      </c>
      <c r="BF4" s="1161"/>
      <c r="BG4" s="1161"/>
      <c r="BH4" s="1161" t="s">
        <v>1067</v>
      </c>
      <c r="BI4" s="1161"/>
      <c r="BJ4" s="1162"/>
    </row>
    <row r="5" spans="1:62" ht="12.75" customHeight="1">
      <c r="A5" s="1165"/>
      <c r="B5" s="1166"/>
      <c r="C5" s="488" t="s">
        <v>1068</v>
      </c>
      <c r="D5" s="488" t="s">
        <v>286</v>
      </c>
      <c r="E5" s="488" t="s">
        <v>287</v>
      </c>
      <c r="F5" s="488" t="s">
        <v>1068</v>
      </c>
      <c r="G5" s="488" t="s">
        <v>286</v>
      </c>
      <c r="H5" s="488" t="s">
        <v>287</v>
      </c>
      <c r="I5" s="488" t="s">
        <v>1068</v>
      </c>
      <c r="J5" s="488" t="s">
        <v>286</v>
      </c>
      <c r="K5" s="488" t="s">
        <v>287</v>
      </c>
      <c r="L5" s="488" t="s">
        <v>1068</v>
      </c>
      <c r="M5" s="488" t="s">
        <v>286</v>
      </c>
      <c r="N5" s="488" t="s">
        <v>287</v>
      </c>
      <c r="O5" s="488" t="s">
        <v>1068</v>
      </c>
      <c r="P5" s="488" t="s">
        <v>286</v>
      </c>
      <c r="Q5" s="488" t="s">
        <v>287</v>
      </c>
      <c r="R5" s="488" t="s">
        <v>1068</v>
      </c>
      <c r="S5" s="488" t="s">
        <v>286</v>
      </c>
      <c r="T5" s="488" t="s">
        <v>287</v>
      </c>
      <c r="U5" s="488" t="s">
        <v>1068</v>
      </c>
      <c r="V5" s="488" t="s">
        <v>286</v>
      </c>
      <c r="W5" s="488" t="s">
        <v>287</v>
      </c>
      <c r="X5" s="488" t="s">
        <v>1069</v>
      </c>
      <c r="Y5" s="488" t="s">
        <v>1070</v>
      </c>
      <c r="Z5" s="488" t="s">
        <v>1071</v>
      </c>
      <c r="AA5" s="488" t="s">
        <v>1069</v>
      </c>
      <c r="AB5" s="488" t="s">
        <v>1070</v>
      </c>
      <c r="AC5" s="488" t="s">
        <v>1071</v>
      </c>
      <c r="AD5" s="488" t="s">
        <v>1069</v>
      </c>
      <c r="AE5" s="488" t="s">
        <v>1070</v>
      </c>
      <c r="AF5" s="488" t="s">
        <v>1071</v>
      </c>
      <c r="AG5" s="488" t="s">
        <v>1069</v>
      </c>
      <c r="AH5" s="488" t="s">
        <v>1070</v>
      </c>
      <c r="AI5" s="488" t="s">
        <v>1071</v>
      </c>
      <c r="AJ5" s="488" t="s">
        <v>1068</v>
      </c>
      <c r="AK5" s="488" t="s">
        <v>286</v>
      </c>
      <c r="AL5" s="488" t="s">
        <v>287</v>
      </c>
      <c r="AM5" s="488" t="s">
        <v>1069</v>
      </c>
      <c r="AN5" s="488" t="s">
        <v>1070</v>
      </c>
      <c r="AO5" s="488" t="s">
        <v>1071</v>
      </c>
      <c r="AP5" s="488" t="s">
        <v>1069</v>
      </c>
      <c r="AQ5" s="488" t="s">
        <v>1070</v>
      </c>
      <c r="AR5" s="488" t="s">
        <v>1071</v>
      </c>
      <c r="AS5" s="488" t="s">
        <v>1069</v>
      </c>
      <c r="AT5" s="488" t="s">
        <v>1070</v>
      </c>
      <c r="AU5" s="488" t="s">
        <v>1071</v>
      </c>
      <c r="AV5" s="488" t="s">
        <v>1069</v>
      </c>
      <c r="AW5" s="488" t="s">
        <v>1070</v>
      </c>
      <c r="AX5" s="488" t="s">
        <v>1071</v>
      </c>
      <c r="AY5" s="488" t="s">
        <v>1068</v>
      </c>
      <c r="AZ5" s="488" t="s">
        <v>286</v>
      </c>
      <c r="BA5" s="488" t="s">
        <v>287</v>
      </c>
      <c r="BB5" s="488" t="s">
        <v>1069</v>
      </c>
      <c r="BC5" s="488" t="s">
        <v>1070</v>
      </c>
      <c r="BD5" s="488" t="s">
        <v>1071</v>
      </c>
      <c r="BE5" s="488" t="s">
        <v>1069</v>
      </c>
      <c r="BF5" s="488" t="s">
        <v>1070</v>
      </c>
      <c r="BG5" s="488" t="s">
        <v>1071</v>
      </c>
      <c r="BH5" s="488" t="s">
        <v>1069</v>
      </c>
      <c r="BI5" s="488" t="s">
        <v>1070</v>
      </c>
      <c r="BJ5" s="489" t="s">
        <v>1071</v>
      </c>
    </row>
    <row r="6" spans="1:62" ht="12.75" customHeight="1">
      <c r="A6" s="490" t="s">
        <v>496</v>
      </c>
      <c r="B6" s="491"/>
      <c r="C6" s="492">
        <f aca="true" t="shared" si="0" ref="C6:AH6">SUM(C7:C65)</f>
        <v>93238</v>
      </c>
      <c r="D6" s="492">
        <f t="shared" si="0"/>
        <v>42385</v>
      </c>
      <c r="E6" s="495">
        <f t="shared" si="0"/>
        <v>50853</v>
      </c>
      <c r="F6" s="492">
        <f t="shared" si="0"/>
        <v>4229</v>
      </c>
      <c r="G6" s="494">
        <f t="shared" si="0"/>
        <v>2162</v>
      </c>
      <c r="H6" s="495">
        <f t="shared" si="0"/>
        <v>2067</v>
      </c>
      <c r="I6" s="492">
        <f t="shared" si="0"/>
        <v>4285</v>
      </c>
      <c r="J6" s="492">
        <f t="shared" si="0"/>
        <v>2217</v>
      </c>
      <c r="K6" s="492">
        <f t="shared" si="0"/>
        <v>2068</v>
      </c>
      <c r="L6" s="493">
        <f t="shared" si="0"/>
        <v>4121</v>
      </c>
      <c r="M6" s="494">
        <f t="shared" si="0"/>
        <v>2086</v>
      </c>
      <c r="N6" s="495">
        <f t="shared" si="0"/>
        <v>2035</v>
      </c>
      <c r="O6" s="492">
        <f t="shared" si="0"/>
        <v>3793</v>
      </c>
      <c r="P6" s="492">
        <f t="shared" si="0"/>
        <v>1924</v>
      </c>
      <c r="Q6" s="492">
        <f t="shared" si="0"/>
        <v>1869</v>
      </c>
      <c r="R6" s="492">
        <f t="shared" si="0"/>
        <v>3808</v>
      </c>
      <c r="S6" s="492">
        <f t="shared" si="0"/>
        <v>1799</v>
      </c>
      <c r="T6" s="492">
        <f t="shared" si="0"/>
        <v>2009</v>
      </c>
      <c r="U6" s="493">
        <f t="shared" si="0"/>
        <v>4485</v>
      </c>
      <c r="V6" s="494">
        <f t="shared" si="0"/>
        <v>1978</v>
      </c>
      <c r="W6" s="495">
        <f t="shared" si="0"/>
        <v>2507</v>
      </c>
      <c r="X6" s="492">
        <f t="shared" si="0"/>
        <v>5729</v>
      </c>
      <c r="Y6" s="492">
        <f t="shared" si="0"/>
        <v>2501</v>
      </c>
      <c r="Z6" s="492">
        <f t="shared" si="0"/>
        <v>3228</v>
      </c>
      <c r="AA6" s="493">
        <f t="shared" si="0"/>
        <v>7734</v>
      </c>
      <c r="AB6" s="494">
        <f t="shared" si="0"/>
        <v>3447</v>
      </c>
      <c r="AC6" s="495">
        <f t="shared" si="0"/>
        <v>4287</v>
      </c>
      <c r="AD6" s="492">
        <f t="shared" si="0"/>
        <v>7467</v>
      </c>
      <c r="AE6" s="492">
        <f t="shared" si="0"/>
        <v>3479</v>
      </c>
      <c r="AF6" s="492">
        <f t="shared" si="0"/>
        <v>3988</v>
      </c>
      <c r="AG6" s="492">
        <f t="shared" si="0"/>
        <v>6563</v>
      </c>
      <c r="AH6" s="492">
        <f t="shared" si="0"/>
        <v>2994</v>
      </c>
      <c r="AI6" s="492">
        <f aca="true" t="shared" si="1" ref="AI6:BJ6">SUM(AI7:AI65)</f>
        <v>3569</v>
      </c>
      <c r="AJ6" s="493">
        <f t="shared" si="1"/>
        <v>5651</v>
      </c>
      <c r="AK6" s="494">
        <f t="shared" si="1"/>
        <v>2588</v>
      </c>
      <c r="AL6" s="495">
        <f t="shared" si="1"/>
        <v>3063</v>
      </c>
      <c r="AM6" s="492">
        <f t="shared" si="1"/>
        <v>6006</v>
      </c>
      <c r="AN6" s="492">
        <f t="shared" si="1"/>
        <v>2723</v>
      </c>
      <c r="AO6" s="492">
        <f t="shared" si="1"/>
        <v>3283</v>
      </c>
      <c r="AP6" s="493">
        <f t="shared" si="1"/>
        <v>7584</v>
      </c>
      <c r="AQ6" s="494">
        <f t="shared" si="1"/>
        <v>3457</v>
      </c>
      <c r="AR6" s="495">
        <f t="shared" si="1"/>
        <v>4127</v>
      </c>
      <c r="AS6" s="492">
        <f t="shared" si="1"/>
        <v>6138</v>
      </c>
      <c r="AT6" s="492">
        <f t="shared" si="1"/>
        <v>2752</v>
      </c>
      <c r="AU6" s="492">
        <f t="shared" si="1"/>
        <v>3386</v>
      </c>
      <c r="AV6" s="492">
        <f t="shared" si="1"/>
        <v>5092</v>
      </c>
      <c r="AW6" s="492">
        <f t="shared" si="1"/>
        <v>2231</v>
      </c>
      <c r="AX6" s="492">
        <f t="shared" si="1"/>
        <v>2861</v>
      </c>
      <c r="AY6" s="496">
        <f t="shared" si="1"/>
        <v>4410</v>
      </c>
      <c r="AZ6" s="494">
        <f t="shared" si="1"/>
        <v>1913</v>
      </c>
      <c r="BA6" s="495">
        <f t="shared" si="1"/>
        <v>2497</v>
      </c>
      <c r="BB6" s="492">
        <f t="shared" si="1"/>
        <v>3199</v>
      </c>
      <c r="BC6" s="492">
        <f t="shared" si="1"/>
        <v>1257</v>
      </c>
      <c r="BD6" s="492">
        <f t="shared" si="1"/>
        <v>1942</v>
      </c>
      <c r="BE6" s="493">
        <f t="shared" si="1"/>
        <v>2731</v>
      </c>
      <c r="BF6" s="494">
        <f t="shared" si="1"/>
        <v>759</v>
      </c>
      <c r="BG6" s="495">
        <f t="shared" si="1"/>
        <v>1972</v>
      </c>
      <c r="BH6" s="492">
        <f t="shared" si="1"/>
        <v>213</v>
      </c>
      <c r="BI6" s="492">
        <f t="shared" si="1"/>
        <v>118</v>
      </c>
      <c r="BJ6" s="492">
        <f t="shared" si="1"/>
        <v>95</v>
      </c>
    </row>
    <row r="7" spans="1:62" ht="12.75" customHeight="1">
      <c r="A7" s="497" t="s">
        <v>983</v>
      </c>
      <c r="B7" s="498"/>
      <c r="C7" s="499">
        <v>450</v>
      </c>
      <c r="D7" s="499">
        <v>197</v>
      </c>
      <c r="E7" s="501">
        <v>253</v>
      </c>
      <c r="F7" s="499">
        <v>15</v>
      </c>
      <c r="G7" s="499">
        <v>7</v>
      </c>
      <c r="H7" s="501">
        <v>8</v>
      </c>
      <c r="I7" s="499">
        <v>12</v>
      </c>
      <c r="J7" s="499">
        <v>9</v>
      </c>
      <c r="K7" s="499">
        <v>3</v>
      </c>
      <c r="L7" s="500">
        <v>15</v>
      </c>
      <c r="M7" s="499">
        <v>8</v>
      </c>
      <c r="N7" s="501">
        <v>7</v>
      </c>
      <c r="O7" s="499">
        <v>18</v>
      </c>
      <c r="P7" s="499">
        <v>7</v>
      </c>
      <c r="Q7" s="499">
        <v>11</v>
      </c>
      <c r="R7" s="499">
        <v>25</v>
      </c>
      <c r="S7" s="499">
        <v>10</v>
      </c>
      <c r="T7" s="499">
        <v>15</v>
      </c>
      <c r="U7" s="500">
        <v>21</v>
      </c>
      <c r="V7" s="499">
        <v>10</v>
      </c>
      <c r="W7" s="501">
        <v>11</v>
      </c>
      <c r="X7" s="499">
        <v>29</v>
      </c>
      <c r="Y7" s="499">
        <v>14</v>
      </c>
      <c r="Z7" s="499">
        <v>15</v>
      </c>
      <c r="AA7" s="500">
        <v>25</v>
      </c>
      <c r="AB7" s="499">
        <v>8</v>
      </c>
      <c r="AC7" s="501">
        <v>17</v>
      </c>
      <c r="AD7" s="499">
        <v>28</v>
      </c>
      <c r="AE7" s="499">
        <v>12</v>
      </c>
      <c r="AF7" s="499">
        <v>16</v>
      </c>
      <c r="AG7" s="499">
        <v>34</v>
      </c>
      <c r="AH7" s="499">
        <v>16</v>
      </c>
      <c r="AI7" s="499">
        <v>18</v>
      </c>
      <c r="AJ7" s="500">
        <v>30</v>
      </c>
      <c r="AK7" s="499">
        <v>13</v>
      </c>
      <c r="AL7" s="501">
        <v>17</v>
      </c>
      <c r="AM7" s="499">
        <v>41</v>
      </c>
      <c r="AN7" s="499">
        <v>11</v>
      </c>
      <c r="AO7" s="499">
        <v>30</v>
      </c>
      <c r="AP7" s="500">
        <v>52</v>
      </c>
      <c r="AQ7" s="499">
        <v>22</v>
      </c>
      <c r="AR7" s="501">
        <v>30</v>
      </c>
      <c r="AS7" s="499">
        <v>49</v>
      </c>
      <c r="AT7" s="499">
        <v>25</v>
      </c>
      <c r="AU7" s="499">
        <v>24</v>
      </c>
      <c r="AV7" s="499">
        <v>22</v>
      </c>
      <c r="AW7" s="499">
        <v>10</v>
      </c>
      <c r="AX7" s="499">
        <v>12</v>
      </c>
      <c r="AY7" s="500">
        <v>16</v>
      </c>
      <c r="AZ7" s="499">
        <v>10</v>
      </c>
      <c r="BA7" s="501">
        <v>6</v>
      </c>
      <c r="BB7" s="499">
        <v>12</v>
      </c>
      <c r="BC7" s="499">
        <v>4</v>
      </c>
      <c r="BD7" s="499">
        <v>8</v>
      </c>
      <c r="BE7" s="500">
        <v>6</v>
      </c>
      <c r="BF7" s="499">
        <v>1</v>
      </c>
      <c r="BG7" s="501">
        <v>5</v>
      </c>
      <c r="BH7" s="499" t="s">
        <v>319</v>
      </c>
      <c r="BI7" s="499" t="s">
        <v>319</v>
      </c>
      <c r="BJ7" s="499" t="s">
        <v>319</v>
      </c>
    </row>
    <row r="8" spans="1:62" ht="12.75" customHeight="1">
      <c r="A8" s="490" t="s">
        <v>984</v>
      </c>
      <c r="B8" s="502"/>
      <c r="C8" s="492">
        <v>531</v>
      </c>
      <c r="D8" s="492">
        <v>242</v>
      </c>
      <c r="E8" s="504">
        <v>289</v>
      </c>
      <c r="F8" s="492">
        <v>11</v>
      </c>
      <c r="G8" s="492">
        <v>7</v>
      </c>
      <c r="H8" s="504">
        <v>4</v>
      </c>
      <c r="I8" s="492">
        <v>19</v>
      </c>
      <c r="J8" s="492">
        <v>11</v>
      </c>
      <c r="K8" s="492">
        <v>8</v>
      </c>
      <c r="L8" s="503">
        <v>21</v>
      </c>
      <c r="M8" s="492">
        <v>9</v>
      </c>
      <c r="N8" s="504">
        <v>12</v>
      </c>
      <c r="O8" s="492">
        <v>17</v>
      </c>
      <c r="P8" s="492">
        <v>13</v>
      </c>
      <c r="Q8" s="492">
        <v>4</v>
      </c>
      <c r="R8" s="492">
        <v>21</v>
      </c>
      <c r="S8" s="492">
        <v>8</v>
      </c>
      <c r="T8" s="492">
        <v>13</v>
      </c>
      <c r="U8" s="503">
        <v>11</v>
      </c>
      <c r="V8" s="492">
        <v>8</v>
      </c>
      <c r="W8" s="504">
        <v>3</v>
      </c>
      <c r="X8" s="492">
        <v>14</v>
      </c>
      <c r="Y8" s="492">
        <v>4</v>
      </c>
      <c r="Z8" s="492">
        <v>10</v>
      </c>
      <c r="AA8" s="503">
        <v>28</v>
      </c>
      <c r="AB8" s="492">
        <v>11</v>
      </c>
      <c r="AC8" s="504">
        <v>17</v>
      </c>
      <c r="AD8" s="492">
        <v>28</v>
      </c>
      <c r="AE8" s="492">
        <v>13</v>
      </c>
      <c r="AF8" s="492">
        <v>15</v>
      </c>
      <c r="AG8" s="492">
        <v>37</v>
      </c>
      <c r="AH8" s="492">
        <v>13</v>
      </c>
      <c r="AI8" s="492">
        <v>24</v>
      </c>
      <c r="AJ8" s="503">
        <v>42</v>
      </c>
      <c r="AK8" s="492">
        <v>21</v>
      </c>
      <c r="AL8" s="504">
        <v>21</v>
      </c>
      <c r="AM8" s="492">
        <v>53</v>
      </c>
      <c r="AN8" s="492">
        <v>22</v>
      </c>
      <c r="AO8" s="492">
        <v>31</v>
      </c>
      <c r="AP8" s="503">
        <v>66</v>
      </c>
      <c r="AQ8" s="492">
        <v>33</v>
      </c>
      <c r="AR8" s="504">
        <v>33</v>
      </c>
      <c r="AS8" s="492">
        <v>49</v>
      </c>
      <c r="AT8" s="492">
        <v>20</v>
      </c>
      <c r="AU8" s="492">
        <v>29</v>
      </c>
      <c r="AV8" s="492">
        <v>35</v>
      </c>
      <c r="AW8" s="492">
        <v>15</v>
      </c>
      <c r="AX8" s="492">
        <v>20</v>
      </c>
      <c r="AY8" s="503">
        <v>32</v>
      </c>
      <c r="AZ8" s="492">
        <v>14</v>
      </c>
      <c r="BA8" s="504">
        <v>18</v>
      </c>
      <c r="BB8" s="492">
        <v>27</v>
      </c>
      <c r="BC8" s="492">
        <v>11</v>
      </c>
      <c r="BD8" s="492">
        <v>16</v>
      </c>
      <c r="BE8" s="503">
        <v>15</v>
      </c>
      <c r="BF8" s="492">
        <v>6</v>
      </c>
      <c r="BG8" s="504">
        <v>9</v>
      </c>
      <c r="BH8" s="492">
        <v>5</v>
      </c>
      <c r="BI8" s="492">
        <v>3</v>
      </c>
      <c r="BJ8" s="492">
        <v>2</v>
      </c>
    </row>
    <row r="9" spans="1:62" ht="12.75" customHeight="1">
      <c r="A9" s="490" t="s">
        <v>985</v>
      </c>
      <c r="B9" s="502"/>
      <c r="C9" s="492">
        <v>744</v>
      </c>
      <c r="D9" s="492">
        <v>338</v>
      </c>
      <c r="E9" s="504">
        <v>406</v>
      </c>
      <c r="F9" s="492">
        <v>18</v>
      </c>
      <c r="G9" s="492">
        <v>11</v>
      </c>
      <c r="H9" s="504">
        <v>7</v>
      </c>
      <c r="I9" s="492">
        <v>24</v>
      </c>
      <c r="J9" s="492">
        <v>12</v>
      </c>
      <c r="K9" s="492">
        <v>12</v>
      </c>
      <c r="L9" s="503">
        <v>20</v>
      </c>
      <c r="M9" s="492">
        <v>9</v>
      </c>
      <c r="N9" s="504">
        <v>11</v>
      </c>
      <c r="O9" s="492">
        <v>20</v>
      </c>
      <c r="P9" s="492">
        <v>12</v>
      </c>
      <c r="Q9" s="492">
        <v>8</v>
      </c>
      <c r="R9" s="492">
        <v>22</v>
      </c>
      <c r="S9" s="492">
        <v>9</v>
      </c>
      <c r="T9" s="492">
        <v>13</v>
      </c>
      <c r="U9" s="503">
        <v>22</v>
      </c>
      <c r="V9" s="492">
        <v>11</v>
      </c>
      <c r="W9" s="504">
        <v>11</v>
      </c>
      <c r="X9" s="492">
        <v>27</v>
      </c>
      <c r="Y9" s="492">
        <v>13</v>
      </c>
      <c r="Z9" s="492">
        <v>14</v>
      </c>
      <c r="AA9" s="503">
        <v>23</v>
      </c>
      <c r="AB9" s="492">
        <v>5</v>
      </c>
      <c r="AC9" s="504">
        <v>18</v>
      </c>
      <c r="AD9" s="492">
        <v>46</v>
      </c>
      <c r="AE9" s="492">
        <v>17</v>
      </c>
      <c r="AF9" s="492">
        <v>29</v>
      </c>
      <c r="AG9" s="492">
        <v>41</v>
      </c>
      <c r="AH9" s="492">
        <v>17</v>
      </c>
      <c r="AI9" s="492">
        <v>24</v>
      </c>
      <c r="AJ9" s="503">
        <v>51</v>
      </c>
      <c r="AK9" s="492">
        <v>23</v>
      </c>
      <c r="AL9" s="504">
        <v>28</v>
      </c>
      <c r="AM9" s="492">
        <v>61</v>
      </c>
      <c r="AN9" s="492">
        <v>25</v>
      </c>
      <c r="AO9" s="492">
        <v>36</v>
      </c>
      <c r="AP9" s="503">
        <v>87</v>
      </c>
      <c r="AQ9" s="492">
        <v>40</v>
      </c>
      <c r="AR9" s="504">
        <v>47</v>
      </c>
      <c r="AS9" s="492">
        <v>65</v>
      </c>
      <c r="AT9" s="492">
        <v>31</v>
      </c>
      <c r="AU9" s="492">
        <v>34</v>
      </c>
      <c r="AV9" s="492">
        <v>71</v>
      </c>
      <c r="AW9" s="492">
        <v>32</v>
      </c>
      <c r="AX9" s="492">
        <v>39</v>
      </c>
      <c r="AY9" s="503">
        <v>79</v>
      </c>
      <c r="AZ9" s="492">
        <v>35</v>
      </c>
      <c r="BA9" s="504">
        <v>44</v>
      </c>
      <c r="BB9" s="492">
        <v>39</v>
      </c>
      <c r="BC9" s="492">
        <v>24</v>
      </c>
      <c r="BD9" s="492">
        <v>15</v>
      </c>
      <c r="BE9" s="503">
        <v>24</v>
      </c>
      <c r="BF9" s="492">
        <v>10</v>
      </c>
      <c r="BG9" s="504">
        <v>14</v>
      </c>
      <c r="BH9" s="492">
        <v>4</v>
      </c>
      <c r="BI9" s="492">
        <v>2</v>
      </c>
      <c r="BJ9" s="492">
        <v>2</v>
      </c>
    </row>
    <row r="10" spans="1:62" ht="12.75" customHeight="1">
      <c r="A10" s="490" t="s">
        <v>986</v>
      </c>
      <c r="B10" s="502"/>
      <c r="C10" s="492">
        <v>623</v>
      </c>
      <c r="D10" s="492">
        <v>270</v>
      </c>
      <c r="E10" s="504">
        <v>353</v>
      </c>
      <c r="F10" s="492">
        <v>15</v>
      </c>
      <c r="G10" s="492">
        <v>7</v>
      </c>
      <c r="H10" s="504">
        <v>8</v>
      </c>
      <c r="I10" s="492">
        <v>32</v>
      </c>
      <c r="J10" s="492">
        <v>17</v>
      </c>
      <c r="K10" s="492">
        <v>15</v>
      </c>
      <c r="L10" s="503">
        <v>26</v>
      </c>
      <c r="M10" s="492">
        <v>14</v>
      </c>
      <c r="N10" s="504">
        <v>12</v>
      </c>
      <c r="O10" s="492">
        <v>25</v>
      </c>
      <c r="P10" s="492">
        <v>12</v>
      </c>
      <c r="Q10" s="492">
        <v>13</v>
      </c>
      <c r="R10" s="492">
        <v>17</v>
      </c>
      <c r="S10" s="492">
        <v>8</v>
      </c>
      <c r="T10" s="492">
        <v>9</v>
      </c>
      <c r="U10" s="503">
        <v>19</v>
      </c>
      <c r="V10" s="492">
        <v>9</v>
      </c>
      <c r="W10" s="504">
        <v>10</v>
      </c>
      <c r="X10" s="492">
        <v>19</v>
      </c>
      <c r="Y10" s="492">
        <v>8</v>
      </c>
      <c r="Z10" s="492">
        <v>11</v>
      </c>
      <c r="AA10" s="503">
        <v>27</v>
      </c>
      <c r="AB10" s="492">
        <v>8</v>
      </c>
      <c r="AC10" s="504">
        <v>19</v>
      </c>
      <c r="AD10" s="492">
        <v>42</v>
      </c>
      <c r="AE10" s="492">
        <v>15</v>
      </c>
      <c r="AF10" s="492">
        <v>27</v>
      </c>
      <c r="AG10" s="492">
        <v>32</v>
      </c>
      <c r="AH10" s="492">
        <v>16</v>
      </c>
      <c r="AI10" s="492">
        <v>16</v>
      </c>
      <c r="AJ10" s="503">
        <v>36</v>
      </c>
      <c r="AK10" s="492">
        <v>13</v>
      </c>
      <c r="AL10" s="504">
        <v>23</v>
      </c>
      <c r="AM10" s="492">
        <v>47</v>
      </c>
      <c r="AN10" s="492">
        <v>22</v>
      </c>
      <c r="AO10" s="492">
        <v>25</v>
      </c>
      <c r="AP10" s="503">
        <v>59</v>
      </c>
      <c r="AQ10" s="492">
        <v>28</v>
      </c>
      <c r="AR10" s="504">
        <v>31</v>
      </c>
      <c r="AS10" s="492">
        <v>56</v>
      </c>
      <c r="AT10" s="492">
        <v>25</v>
      </c>
      <c r="AU10" s="492">
        <v>31</v>
      </c>
      <c r="AV10" s="492">
        <v>52</v>
      </c>
      <c r="AW10" s="492">
        <v>25</v>
      </c>
      <c r="AX10" s="492">
        <v>27</v>
      </c>
      <c r="AY10" s="503">
        <v>40</v>
      </c>
      <c r="AZ10" s="492">
        <v>18</v>
      </c>
      <c r="BA10" s="504">
        <v>22</v>
      </c>
      <c r="BB10" s="492">
        <v>23</v>
      </c>
      <c r="BC10" s="492">
        <v>10</v>
      </c>
      <c r="BD10" s="492">
        <v>13</v>
      </c>
      <c r="BE10" s="503">
        <v>52</v>
      </c>
      <c r="BF10" s="492">
        <v>12</v>
      </c>
      <c r="BG10" s="504">
        <v>40</v>
      </c>
      <c r="BH10" s="492">
        <v>4</v>
      </c>
      <c r="BI10" s="492">
        <v>3</v>
      </c>
      <c r="BJ10" s="492">
        <v>1</v>
      </c>
    </row>
    <row r="11" spans="1:62" ht="12.75" customHeight="1">
      <c r="A11" s="505" t="s">
        <v>987</v>
      </c>
      <c r="B11" s="506"/>
      <c r="C11" s="507">
        <v>200</v>
      </c>
      <c r="D11" s="507">
        <v>191</v>
      </c>
      <c r="E11" s="509">
        <v>9</v>
      </c>
      <c r="F11" s="507" t="s">
        <v>319</v>
      </c>
      <c r="G11" s="507" t="s">
        <v>319</v>
      </c>
      <c r="H11" s="509" t="s">
        <v>319</v>
      </c>
      <c r="I11" s="507" t="s">
        <v>319</v>
      </c>
      <c r="J11" s="507" t="s">
        <v>319</v>
      </c>
      <c r="K11" s="507" t="s">
        <v>319</v>
      </c>
      <c r="L11" s="508" t="s">
        <v>319</v>
      </c>
      <c r="M11" s="507" t="s">
        <v>319</v>
      </c>
      <c r="N11" s="509" t="s">
        <v>319</v>
      </c>
      <c r="O11" s="507">
        <v>64</v>
      </c>
      <c r="P11" s="507">
        <v>58</v>
      </c>
      <c r="Q11" s="507">
        <v>6</v>
      </c>
      <c r="R11" s="507">
        <v>73</v>
      </c>
      <c r="S11" s="507">
        <v>71</v>
      </c>
      <c r="T11" s="507">
        <v>2</v>
      </c>
      <c r="U11" s="508">
        <v>46</v>
      </c>
      <c r="V11" s="507">
        <v>46</v>
      </c>
      <c r="W11" s="509" t="s">
        <v>319</v>
      </c>
      <c r="X11" s="507">
        <v>15</v>
      </c>
      <c r="Y11" s="507">
        <v>15</v>
      </c>
      <c r="Z11" s="507" t="s">
        <v>319</v>
      </c>
      <c r="AA11" s="508" t="s">
        <v>319</v>
      </c>
      <c r="AB11" s="507" t="s">
        <v>319</v>
      </c>
      <c r="AC11" s="509" t="s">
        <v>319</v>
      </c>
      <c r="AD11" s="507" t="s">
        <v>319</v>
      </c>
      <c r="AE11" s="507" t="s">
        <v>319</v>
      </c>
      <c r="AF11" s="507" t="s">
        <v>319</v>
      </c>
      <c r="AG11" s="507" t="s">
        <v>319</v>
      </c>
      <c r="AH11" s="507" t="s">
        <v>319</v>
      </c>
      <c r="AI11" s="507" t="s">
        <v>319</v>
      </c>
      <c r="AJ11" s="508" t="s">
        <v>319</v>
      </c>
      <c r="AK11" s="507" t="s">
        <v>319</v>
      </c>
      <c r="AL11" s="509" t="s">
        <v>319</v>
      </c>
      <c r="AM11" s="507" t="s">
        <v>319</v>
      </c>
      <c r="AN11" s="507" t="s">
        <v>319</v>
      </c>
      <c r="AO11" s="507" t="s">
        <v>319</v>
      </c>
      <c r="AP11" s="508" t="s">
        <v>319</v>
      </c>
      <c r="AQ11" s="507" t="s">
        <v>319</v>
      </c>
      <c r="AR11" s="509" t="s">
        <v>319</v>
      </c>
      <c r="AS11" s="507">
        <v>1</v>
      </c>
      <c r="AT11" s="507" t="s">
        <v>319</v>
      </c>
      <c r="AU11" s="507">
        <v>1</v>
      </c>
      <c r="AV11" s="507">
        <v>1</v>
      </c>
      <c r="AW11" s="507">
        <v>1</v>
      </c>
      <c r="AX11" s="507" t="s">
        <v>319</v>
      </c>
      <c r="AY11" s="508" t="s">
        <v>319</v>
      </c>
      <c r="AZ11" s="507" t="s">
        <v>319</v>
      </c>
      <c r="BA11" s="509" t="s">
        <v>319</v>
      </c>
      <c r="BB11" s="507" t="s">
        <v>319</v>
      </c>
      <c r="BC11" s="507" t="s">
        <v>319</v>
      </c>
      <c r="BD11" s="507" t="s">
        <v>319</v>
      </c>
      <c r="BE11" s="507" t="s">
        <v>319</v>
      </c>
      <c r="BF11" s="507" t="s">
        <v>319</v>
      </c>
      <c r="BG11" s="507" t="s">
        <v>319</v>
      </c>
      <c r="BH11" s="507" t="s">
        <v>319</v>
      </c>
      <c r="BI11" s="507" t="s">
        <v>319</v>
      </c>
      <c r="BJ11" s="507" t="s">
        <v>319</v>
      </c>
    </row>
    <row r="12" spans="1:62" ht="12.75" customHeight="1">
      <c r="A12" s="490" t="s">
        <v>988</v>
      </c>
      <c r="B12" s="502"/>
      <c r="C12" s="492">
        <v>6827</v>
      </c>
      <c r="D12" s="492">
        <v>3083</v>
      </c>
      <c r="E12" s="504">
        <v>3744</v>
      </c>
      <c r="F12" s="492">
        <v>291</v>
      </c>
      <c r="G12" s="492">
        <v>144</v>
      </c>
      <c r="H12" s="504">
        <v>147</v>
      </c>
      <c r="I12" s="492">
        <v>344</v>
      </c>
      <c r="J12" s="492">
        <v>173</v>
      </c>
      <c r="K12" s="492">
        <v>171</v>
      </c>
      <c r="L12" s="503">
        <v>381</v>
      </c>
      <c r="M12" s="492">
        <v>200</v>
      </c>
      <c r="N12" s="504">
        <v>181</v>
      </c>
      <c r="O12" s="492">
        <v>314</v>
      </c>
      <c r="P12" s="492">
        <v>163</v>
      </c>
      <c r="Q12" s="492">
        <v>151</v>
      </c>
      <c r="R12" s="492">
        <v>266</v>
      </c>
      <c r="S12" s="492">
        <v>118</v>
      </c>
      <c r="T12" s="492">
        <v>148</v>
      </c>
      <c r="U12" s="503">
        <v>272</v>
      </c>
      <c r="V12" s="492">
        <v>112</v>
      </c>
      <c r="W12" s="504">
        <v>160</v>
      </c>
      <c r="X12" s="492">
        <v>327</v>
      </c>
      <c r="Y12" s="492">
        <v>146</v>
      </c>
      <c r="Z12" s="492">
        <v>181</v>
      </c>
      <c r="AA12" s="503">
        <v>554</v>
      </c>
      <c r="AB12" s="492">
        <v>248</v>
      </c>
      <c r="AC12" s="504">
        <v>306</v>
      </c>
      <c r="AD12" s="492">
        <v>621</v>
      </c>
      <c r="AE12" s="492">
        <v>275</v>
      </c>
      <c r="AF12" s="492">
        <v>346</v>
      </c>
      <c r="AG12" s="492">
        <v>523</v>
      </c>
      <c r="AH12" s="492">
        <v>234</v>
      </c>
      <c r="AI12" s="492">
        <v>289</v>
      </c>
      <c r="AJ12" s="503">
        <v>459</v>
      </c>
      <c r="AK12" s="492">
        <v>208</v>
      </c>
      <c r="AL12" s="504">
        <v>251</v>
      </c>
      <c r="AM12" s="492">
        <v>461</v>
      </c>
      <c r="AN12" s="492">
        <v>208</v>
      </c>
      <c r="AO12" s="492">
        <v>253</v>
      </c>
      <c r="AP12" s="503">
        <v>528</v>
      </c>
      <c r="AQ12" s="492">
        <v>232</v>
      </c>
      <c r="AR12" s="504">
        <v>296</v>
      </c>
      <c r="AS12" s="492">
        <v>434</v>
      </c>
      <c r="AT12" s="492">
        <v>181</v>
      </c>
      <c r="AU12" s="492">
        <v>253</v>
      </c>
      <c r="AV12" s="492">
        <v>365</v>
      </c>
      <c r="AW12" s="492">
        <v>154</v>
      </c>
      <c r="AX12" s="492">
        <v>211</v>
      </c>
      <c r="AY12" s="503">
        <v>312</v>
      </c>
      <c r="AZ12" s="492">
        <v>147</v>
      </c>
      <c r="BA12" s="504">
        <v>165</v>
      </c>
      <c r="BB12" s="492">
        <v>211</v>
      </c>
      <c r="BC12" s="492">
        <v>85</v>
      </c>
      <c r="BD12" s="492">
        <v>126</v>
      </c>
      <c r="BE12" s="503">
        <v>152</v>
      </c>
      <c r="BF12" s="492">
        <v>49</v>
      </c>
      <c r="BG12" s="504">
        <v>103</v>
      </c>
      <c r="BH12" s="492">
        <v>12</v>
      </c>
      <c r="BI12" s="492">
        <v>6</v>
      </c>
      <c r="BJ12" s="492">
        <v>6</v>
      </c>
    </row>
    <row r="13" spans="1:62" ht="12.75" customHeight="1">
      <c r="A13" s="490" t="s">
        <v>989</v>
      </c>
      <c r="B13" s="502"/>
      <c r="C13" s="492">
        <v>1828</v>
      </c>
      <c r="D13" s="492">
        <v>825</v>
      </c>
      <c r="E13" s="504">
        <v>1003</v>
      </c>
      <c r="F13" s="492">
        <v>83</v>
      </c>
      <c r="G13" s="492">
        <v>34</v>
      </c>
      <c r="H13" s="504">
        <v>49</v>
      </c>
      <c r="I13" s="492">
        <v>100</v>
      </c>
      <c r="J13" s="492">
        <v>42</v>
      </c>
      <c r="K13" s="492">
        <v>58</v>
      </c>
      <c r="L13" s="503">
        <v>87</v>
      </c>
      <c r="M13" s="492">
        <v>42</v>
      </c>
      <c r="N13" s="504">
        <v>45</v>
      </c>
      <c r="O13" s="492">
        <v>66</v>
      </c>
      <c r="P13" s="492">
        <v>35</v>
      </c>
      <c r="Q13" s="492">
        <v>31</v>
      </c>
      <c r="R13" s="492">
        <v>68</v>
      </c>
      <c r="S13" s="492">
        <v>38</v>
      </c>
      <c r="T13" s="492">
        <v>30</v>
      </c>
      <c r="U13" s="503">
        <v>65</v>
      </c>
      <c r="V13" s="492">
        <v>28</v>
      </c>
      <c r="W13" s="504">
        <v>37</v>
      </c>
      <c r="X13" s="492">
        <v>85</v>
      </c>
      <c r="Y13" s="492">
        <v>37</v>
      </c>
      <c r="Z13" s="492">
        <v>48</v>
      </c>
      <c r="AA13" s="503">
        <v>146</v>
      </c>
      <c r="AB13" s="492">
        <v>54</v>
      </c>
      <c r="AC13" s="504">
        <v>92</v>
      </c>
      <c r="AD13" s="492">
        <v>154</v>
      </c>
      <c r="AE13" s="492">
        <v>73</v>
      </c>
      <c r="AF13" s="492">
        <v>81</v>
      </c>
      <c r="AG13" s="492">
        <v>147</v>
      </c>
      <c r="AH13" s="492">
        <v>65</v>
      </c>
      <c r="AI13" s="492">
        <v>82</v>
      </c>
      <c r="AJ13" s="503">
        <v>108</v>
      </c>
      <c r="AK13" s="492">
        <v>59</v>
      </c>
      <c r="AL13" s="504">
        <v>49</v>
      </c>
      <c r="AM13" s="492">
        <v>148</v>
      </c>
      <c r="AN13" s="492">
        <v>66</v>
      </c>
      <c r="AO13" s="492">
        <v>82</v>
      </c>
      <c r="AP13" s="503">
        <v>141</v>
      </c>
      <c r="AQ13" s="492">
        <v>65</v>
      </c>
      <c r="AR13" s="504">
        <v>76</v>
      </c>
      <c r="AS13" s="492">
        <v>118</v>
      </c>
      <c r="AT13" s="492">
        <v>47</v>
      </c>
      <c r="AU13" s="492">
        <v>71</v>
      </c>
      <c r="AV13" s="492">
        <v>87</v>
      </c>
      <c r="AW13" s="492">
        <v>41</v>
      </c>
      <c r="AX13" s="492">
        <v>46</v>
      </c>
      <c r="AY13" s="503">
        <v>90</v>
      </c>
      <c r="AZ13" s="492">
        <v>44</v>
      </c>
      <c r="BA13" s="504">
        <v>46</v>
      </c>
      <c r="BB13" s="492">
        <v>63</v>
      </c>
      <c r="BC13" s="492">
        <v>27</v>
      </c>
      <c r="BD13" s="492">
        <v>36</v>
      </c>
      <c r="BE13" s="503">
        <v>51</v>
      </c>
      <c r="BF13" s="492">
        <v>18</v>
      </c>
      <c r="BG13" s="504">
        <v>33</v>
      </c>
      <c r="BH13" s="492">
        <v>21</v>
      </c>
      <c r="BI13" s="492">
        <v>10</v>
      </c>
      <c r="BJ13" s="492">
        <v>11</v>
      </c>
    </row>
    <row r="14" spans="1:62" ht="12.75" customHeight="1">
      <c r="A14" s="490" t="s">
        <v>990</v>
      </c>
      <c r="B14" s="502"/>
      <c r="C14" s="492">
        <v>1300</v>
      </c>
      <c r="D14" s="492">
        <v>585</v>
      </c>
      <c r="E14" s="504">
        <v>715</v>
      </c>
      <c r="F14" s="492">
        <v>56</v>
      </c>
      <c r="G14" s="492">
        <v>31</v>
      </c>
      <c r="H14" s="504">
        <v>25</v>
      </c>
      <c r="I14" s="492">
        <v>52</v>
      </c>
      <c r="J14" s="492">
        <v>28</v>
      </c>
      <c r="K14" s="492">
        <v>24</v>
      </c>
      <c r="L14" s="503">
        <v>89</v>
      </c>
      <c r="M14" s="492">
        <v>39</v>
      </c>
      <c r="N14" s="504">
        <v>50</v>
      </c>
      <c r="O14" s="492">
        <v>49</v>
      </c>
      <c r="P14" s="492">
        <v>23</v>
      </c>
      <c r="Q14" s="492">
        <v>26</v>
      </c>
      <c r="R14" s="492">
        <v>49</v>
      </c>
      <c r="S14" s="492">
        <v>26</v>
      </c>
      <c r="T14" s="492">
        <v>23</v>
      </c>
      <c r="U14" s="503">
        <v>43</v>
      </c>
      <c r="V14" s="492">
        <v>19</v>
      </c>
      <c r="W14" s="504">
        <v>24</v>
      </c>
      <c r="X14" s="492">
        <v>73</v>
      </c>
      <c r="Y14" s="492">
        <v>30</v>
      </c>
      <c r="Z14" s="492">
        <v>43</v>
      </c>
      <c r="AA14" s="503">
        <v>119</v>
      </c>
      <c r="AB14" s="492">
        <v>42</v>
      </c>
      <c r="AC14" s="504">
        <v>77</v>
      </c>
      <c r="AD14" s="492">
        <v>97</v>
      </c>
      <c r="AE14" s="492">
        <v>40</v>
      </c>
      <c r="AF14" s="492">
        <v>57</v>
      </c>
      <c r="AG14" s="492">
        <v>126</v>
      </c>
      <c r="AH14" s="492">
        <v>62</v>
      </c>
      <c r="AI14" s="492">
        <v>64</v>
      </c>
      <c r="AJ14" s="503">
        <v>93</v>
      </c>
      <c r="AK14" s="492">
        <v>50</v>
      </c>
      <c r="AL14" s="504">
        <v>43</v>
      </c>
      <c r="AM14" s="492">
        <v>70</v>
      </c>
      <c r="AN14" s="492">
        <v>31</v>
      </c>
      <c r="AO14" s="492">
        <v>39</v>
      </c>
      <c r="AP14" s="503">
        <v>104</v>
      </c>
      <c r="AQ14" s="492">
        <v>43</v>
      </c>
      <c r="AR14" s="504">
        <v>61</v>
      </c>
      <c r="AS14" s="492">
        <v>84</v>
      </c>
      <c r="AT14" s="492">
        <v>40</v>
      </c>
      <c r="AU14" s="492">
        <v>44</v>
      </c>
      <c r="AV14" s="492">
        <v>57</v>
      </c>
      <c r="AW14" s="492">
        <v>29</v>
      </c>
      <c r="AX14" s="492">
        <v>28</v>
      </c>
      <c r="AY14" s="503">
        <v>58</v>
      </c>
      <c r="AZ14" s="492">
        <v>24</v>
      </c>
      <c r="BA14" s="504">
        <v>34</v>
      </c>
      <c r="BB14" s="492">
        <v>34</v>
      </c>
      <c r="BC14" s="492">
        <v>12</v>
      </c>
      <c r="BD14" s="492">
        <v>22</v>
      </c>
      <c r="BE14" s="503">
        <v>44</v>
      </c>
      <c r="BF14" s="492">
        <v>14</v>
      </c>
      <c r="BG14" s="504">
        <v>30</v>
      </c>
      <c r="BH14" s="492">
        <v>3</v>
      </c>
      <c r="BI14" s="492">
        <v>2</v>
      </c>
      <c r="BJ14" s="492">
        <v>1</v>
      </c>
    </row>
    <row r="15" spans="1:62" ht="12.75" customHeight="1">
      <c r="A15" s="490" t="s">
        <v>991</v>
      </c>
      <c r="B15" s="502"/>
      <c r="C15" s="492">
        <v>3086</v>
      </c>
      <c r="D15" s="492">
        <v>1395</v>
      </c>
      <c r="E15" s="504">
        <v>1691</v>
      </c>
      <c r="F15" s="492">
        <v>109</v>
      </c>
      <c r="G15" s="492">
        <v>67</v>
      </c>
      <c r="H15" s="504">
        <v>42</v>
      </c>
      <c r="I15" s="492">
        <v>173</v>
      </c>
      <c r="J15" s="492">
        <v>88</v>
      </c>
      <c r="K15" s="492">
        <v>85</v>
      </c>
      <c r="L15" s="503">
        <v>208</v>
      </c>
      <c r="M15" s="492">
        <v>103</v>
      </c>
      <c r="N15" s="504">
        <v>105</v>
      </c>
      <c r="O15" s="492">
        <v>124</v>
      </c>
      <c r="P15" s="492">
        <v>62</v>
      </c>
      <c r="Q15" s="492">
        <v>62</v>
      </c>
      <c r="R15" s="492">
        <v>97</v>
      </c>
      <c r="S15" s="492">
        <v>44</v>
      </c>
      <c r="T15" s="492">
        <v>53</v>
      </c>
      <c r="U15" s="503">
        <v>110</v>
      </c>
      <c r="V15" s="492">
        <v>43</v>
      </c>
      <c r="W15" s="504">
        <v>67</v>
      </c>
      <c r="X15" s="492">
        <v>143</v>
      </c>
      <c r="Y15" s="492">
        <v>63</v>
      </c>
      <c r="Z15" s="492">
        <v>80</v>
      </c>
      <c r="AA15" s="503">
        <v>198</v>
      </c>
      <c r="AB15" s="492">
        <v>78</v>
      </c>
      <c r="AC15" s="504">
        <v>120</v>
      </c>
      <c r="AD15" s="492">
        <v>278</v>
      </c>
      <c r="AE15" s="492">
        <v>138</v>
      </c>
      <c r="AF15" s="492">
        <v>140</v>
      </c>
      <c r="AG15" s="492">
        <v>254</v>
      </c>
      <c r="AH15" s="492">
        <v>113</v>
      </c>
      <c r="AI15" s="492">
        <v>141</v>
      </c>
      <c r="AJ15" s="503">
        <v>189</v>
      </c>
      <c r="AK15" s="492">
        <v>94</v>
      </c>
      <c r="AL15" s="504">
        <v>95</v>
      </c>
      <c r="AM15" s="492">
        <v>165</v>
      </c>
      <c r="AN15" s="492">
        <v>70</v>
      </c>
      <c r="AO15" s="492">
        <v>95</v>
      </c>
      <c r="AP15" s="503">
        <v>217</v>
      </c>
      <c r="AQ15" s="492">
        <v>105</v>
      </c>
      <c r="AR15" s="504">
        <v>112</v>
      </c>
      <c r="AS15" s="492">
        <v>199</v>
      </c>
      <c r="AT15" s="492">
        <v>90</v>
      </c>
      <c r="AU15" s="492">
        <v>109</v>
      </c>
      <c r="AV15" s="492">
        <v>179</v>
      </c>
      <c r="AW15" s="492">
        <v>67</v>
      </c>
      <c r="AX15" s="492">
        <v>112</v>
      </c>
      <c r="AY15" s="503">
        <v>179</v>
      </c>
      <c r="AZ15" s="492">
        <v>74</v>
      </c>
      <c r="BA15" s="504">
        <v>105</v>
      </c>
      <c r="BB15" s="492">
        <v>130</v>
      </c>
      <c r="BC15" s="492">
        <v>50</v>
      </c>
      <c r="BD15" s="492">
        <v>80</v>
      </c>
      <c r="BE15" s="503">
        <v>130</v>
      </c>
      <c r="BF15" s="492">
        <v>45</v>
      </c>
      <c r="BG15" s="504">
        <v>85</v>
      </c>
      <c r="BH15" s="492">
        <v>4</v>
      </c>
      <c r="BI15" s="492">
        <v>1</v>
      </c>
      <c r="BJ15" s="492">
        <v>3</v>
      </c>
    </row>
    <row r="16" spans="1:62" ht="12.75" customHeight="1">
      <c r="A16" s="490" t="s">
        <v>992</v>
      </c>
      <c r="B16" s="502"/>
      <c r="C16" s="492">
        <v>2258</v>
      </c>
      <c r="D16" s="492">
        <v>1004</v>
      </c>
      <c r="E16" s="504">
        <v>1254</v>
      </c>
      <c r="F16" s="492">
        <v>106</v>
      </c>
      <c r="G16" s="492">
        <v>54</v>
      </c>
      <c r="H16" s="504">
        <v>52</v>
      </c>
      <c r="I16" s="492">
        <v>86</v>
      </c>
      <c r="J16" s="492">
        <v>42</v>
      </c>
      <c r="K16" s="492">
        <v>44</v>
      </c>
      <c r="L16" s="503">
        <v>81</v>
      </c>
      <c r="M16" s="492">
        <v>40</v>
      </c>
      <c r="N16" s="504">
        <v>41</v>
      </c>
      <c r="O16" s="492">
        <v>82</v>
      </c>
      <c r="P16" s="492">
        <v>41</v>
      </c>
      <c r="Q16" s="492">
        <v>41</v>
      </c>
      <c r="R16" s="492">
        <v>80</v>
      </c>
      <c r="S16" s="492">
        <v>35</v>
      </c>
      <c r="T16" s="492">
        <v>45</v>
      </c>
      <c r="U16" s="503">
        <v>108</v>
      </c>
      <c r="V16" s="492">
        <v>51</v>
      </c>
      <c r="W16" s="504">
        <v>57</v>
      </c>
      <c r="X16" s="492">
        <v>151</v>
      </c>
      <c r="Y16" s="492">
        <v>58</v>
      </c>
      <c r="Z16" s="492">
        <v>93</v>
      </c>
      <c r="AA16" s="503">
        <v>187</v>
      </c>
      <c r="AB16" s="492">
        <v>91</v>
      </c>
      <c r="AC16" s="504">
        <v>96</v>
      </c>
      <c r="AD16" s="492">
        <v>180</v>
      </c>
      <c r="AE16" s="492">
        <v>78</v>
      </c>
      <c r="AF16" s="492">
        <v>102</v>
      </c>
      <c r="AG16" s="492">
        <v>148</v>
      </c>
      <c r="AH16" s="492">
        <v>64</v>
      </c>
      <c r="AI16" s="492">
        <v>84</v>
      </c>
      <c r="AJ16" s="503">
        <v>148</v>
      </c>
      <c r="AK16" s="492">
        <v>65</v>
      </c>
      <c r="AL16" s="504">
        <v>83</v>
      </c>
      <c r="AM16" s="492">
        <v>149</v>
      </c>
      <c r="AN16" s="492">
        <v>66</v>
      </c>
      <c r="AO16" s="492">
        <v>83</v>
      </c>
      <c r="AP16" s="503">
        <v>175</v>
      </c>
      <c r="AQ16" s="492">
        <v>86</v>
      </c>
      <c r="AR16" s="504">
        <v>89</v>
      </c>
      <c r="AS16" s="492">
        <v>126</v>
      </c>
      <c r="AT16" s="492">
        <v>53</v>
      </c>
      <c r="AU16" s="492">
        <v>73</v>
      </c>
      <c r="AV16" s="492">
        <v>126</v>
      </c>
      <c r="AW16" s="492">
        <v>53</v>
      </c>
      <c r="AX16" s="492">
        <v>73</v>
      </c>
      <c r="AY16" s="503">
        <v>134</v>
      </c>
      <c r="AZ16" s="492">
        <v>57</v>
      </c>
      <c r="BA16" s="504">
        <v>77</v>
      </c>
      <c r="BB16" s="492">
        <v>124</v>
      </c>
      <c r="BC16" s="492">
        <v>42</v>
      </c>
      <c r="BD16" s="492">
        <v>82</v>
      </c>
      <c r="BE16" s="503">
        <v>67</v>
      </c>
      <c r="BF16" s="492">
        <v>28</v>
      </c>
      <c r="BG16" s="504">
        <v>39</v>
      </c>
      <c r="BH16" s="492" t="s">
        <v>319</v>
      </c>
      <c r="BI16" s="492" t="s">
        <v>319</v>
      </c>
      <c r="BJ16" s="492" t="s">
        <v>319</v>
      </c>
    </row>
    <row r="17" spans="1:62" ht="12.75" customHeight="1">
      <c r="A17" s="497" t="s">
        <v>993</v>
      </c>
      <c r="B17" s="498"/>
      <c r="C17" s="499">
        <v>1853</v>
      </c>
      <c r="D17" s="499">
        <v>799</v>
      </c>
      <c r="E17" s="501">
        <v>1054</v>
      </c>
      <c r="F17" s="499">
        <v>73</v>
      </c>
      <c r="G17" s="499">
        <v>30</v>
      </c>
      <c r="H17" s="501">
        <v>43</v>
      </c>
      <c r="I17" s="499">
        <v>55</v>
      </c>
      <c r="J17" s="499">
        <v>25</v>
      </c>
      <c r="K17" s="499">
        <v>30</v>
      </c>
      <c r="L17" s="500">
        <v>45</v>
      </c>
      <c r="M17" s="499">
        <v>20</v>
      </c>
      <c r="N17" s="501">
        <v>25</v>
      </c>
      <c r="O17" s="499">
        <v>62</v>
      </c>
      <c r="P17" s="499">
        <v>31</v>
      </c>
      <c r="Q17" s="499">
        <v>31</v>
      </c>
      <c r="R17" s="499">
        <v>79</v>
      </c>
      <c r="S17" s="499">
        <v>34</v>
      </c>
      <c r="T17" s="499">
        <v>45</v>
      </c>
      <c r="U17" s="500">
        <v>90</v>
      </c>
      <c r="V17" s="499">
        <v>30</v>
      </c>
      <c r="W17" s="501">
        <v>60</v>
      </c>
      <c r="X17" s="499">
        <v>125</v>
      </c>
      <c r="Y17" s="499">
        <v>49</v>
      </c>
      <c r="Z17" s="499">
        <v>76</v>
      </c>
      <c r="AA17" s="500">
        <v>158</v>
      </c>
      <c r="AB17" s="499">
        <v>66</v>
      </c>
      <c r="AC17" s="501">
        <v>92</v>
      </c>
      <c r="AD17" s="499">
        <v>142</v>
      </c>
      <c r="AE17" s="499">
        <v>57</v>
      </c>
      <c r="AF17" s="499">
        <v>85</v>
      </c>
      <c r="AG17" s="499">
        <v>124</v>
      </c>
      <c r="AH17" s="499">
        <v>57</v>
      </c>
      <c r="AI17" s="499">
        <v>67</v>
      </c>
      <c r="AJ17" s="500">
        <v>129</v>
      </c>
      <c r="AK17" s="499">
        <v>60</v>
      </c>
      <c r="AL17" s="501">
        <v>69</v>
      </c>
      <c r="AM17" s="499">
        <v>132</v>
      </c>
      <c r="AN17" s="499">
        <v>55</v>
      </c>
      <c r="AO17" s="499">
        <v>77</v>
      </c>
      <c r="AP17" s="500">
        <v>163</v>
      </c>
      <c r="AQ17" s="499">
        <v>79</v>
      </c>
      <c r="AR17" s="501">
        <v>84</v>
      </c>
      <c r="AS17" s="499">
        <v>149</v>
      </c>
      <c r="AT17" s="499">
        <v>66</v>
      </c>
      <c r="AU17" s="499">
        <v>83</v>
      </c>
      <c r="AV17" s="499">
        <v>96</v>
      </c>
      <c r="AW17" s="499">
        <v>47</v>
      </c>
      <c r="AX17" s="499">
        <v>49</v>
      </c>
      <c r="AY17" s="500">
        <v>100</v>
      </c>
      <c r="AZ17" s="499">
        <v>43</v>
      </c>
      <c r="BA17" s="501">
        <v>57</v>
      </c>
      <c r="BB17" s="499">
        <v>65</v>
      </c>
      <c r="BC17" s="499">
        <v>31</v>
      </c>
      <c r="BD17" s="499">
        <v>34</v>
      </c>
      <c r="BE17" s="500">
        <v>57</v>
      </c>
      <c r="BF17" s="499">
        <v>15</v>
      </c>
      <c r="BG17" s="501">
        <v>42</v>
      </c>
      <c r="BH17" s="499">
        <v>9</v>
      </c>
      <c r="BI17" s="499">
        <v>4</v>
      </c>
      <c r="BJ17" s="499">
        <v>5</v>
      </c>
    </row>
    <row r="18" spans="1:62" ht="12.75" customHeight="1">
      <c r="A18" s="490" t="s">
        <v>994</v>
      </c>
      <c r="B18" s="502"/>
      <c r="C18" s="492">
        <v>1308</v>
      </c>
      <c r="D18" s="492">
        <v>578</v>
      </c>
      <c r="E18" s="504">
        <v>730</v>
      </c>
      <c r="F18" s="492">
        <v>55</v>
      </c>
      <c r="G18" s="492">
        <v>27</v>
      </c>
      <c r="H18" s="504">
        <v>28</v>
      </c>
      <c r="I18" s="492">
        <v>54</v>
      </c>
      <c r="J18" s="492">
        <v>28</v>
      </c>
      <c r="K18" s="492">
        <v>26</v>
      </c>
      <c r="L18" s="503">
        <v>42</v>
      </c>
      <c r="M18" s="492">
        <v>20</v>
      </c>
      <c r="N18" s="504">
        <v>22</v>
      </c>
      <c r="O18" s="492">
        <v>47</v>
      </c>
      <c r="P18" s="492">
        <v>26</v>
      </c>
      <c r="Q18" s="492">
        <v>21</v>
      </c>
      <c r="R18" s="492">
        <v>60</v>
      </c>
      <c r="S18" s="492">
        <v>23</v>
      </c>
      <c r="T18" s="492">
        <v>37</v>
      </c>
      <c r="U18" s="503">
        <v>59</v>
      </c>
      <c r="V18" s="492">
        <v>29</v>
      </c>
      <c r="W18" s="504">
        <v>30</v>
      </c>
      <c r="X18" s="492">
        <v>92</v>
      </c>
      <c r="Y18" s="492">
        <v>39</v>
      </c>
      <c r="Z18" s="492">
        <v>53</v>
      </c>
      <c r="AA18" s="503">
        <v>89</v>
      </c>
      <c r="AB18" s="492">
        <v>38</v>
      </c>
      <c r="AC18" s="504">
        <v>51</v>
      </c>
      <c r="AD18" s="492">
        <v>109</v>
      </c>
      <c r="AE18" s="492">
        <v>47</v>
      </c>
      <c r="AF18" s="492">
        <v>62</v>
      </c>
      <c r="AG18" s="492">
        <v>85</v>
      </c>
      <c r="AH18" s="492">
        <v>35</v>
      </c>
      <c r="AI18" s="492">
        <v>50</v>
      </c>
      <c r="AJ18" s="503">
        <v>85</v>
      </c>
      <c r="AK18" s="492">
        <v>42</v>
      </c>
      <c r="AL18" s="504">
        <v>43</v>
      </c>
      <c r="AM18" s="492">
        <v>97</v>
      </c>
      <c r="AN18" s="492">
        <v>44</v>
      </c>
      <c r="AO18" s="492">
        <v>53</v>
      </c>
      <c r="AP18" s="503">
        <v>107</v>
      </c>
      <c r="AQ18" s="492">
        <v>53</v>
      </c>
      <c r="AR18" s="504">
        <v>54</v>
      </c>
      <c r="AS18" s="492">
        <v>88</v>
      </c>
      <c r="AT18" s="492">
        <v>39</v>
      </c>
      <c r="AU18" s="492">
        <v>49</v>
      </c>
      <c r="AV18" s="492">
        <v>63</v>
      </c>
      <c r="AW18" s="492">
        <v>20</v>
      </c>
      <c r="AX18" s="492">
        <v>43</v>
      </c>
      <c r="AY18" s="503">
        <v>71</v>
      </c>
      <c r="AZ18" s="492">
        <v>28</v>
      </c>
      <c r="BA18" s="504">
        <v>43</v>
      </c>
      <c r="BB18" s="492">
        <v>51</v>
      </c>
      <c r="BC18" s="492">
        <v>20</v>
      </c>
      <c r="BD18" s="492">
        <v>31</v>
      </c>
      <c r="BE18" s="503">
        <v>50</v>
      </c>
      <c r="BF18" s="492">
        <v>18</v>
      </c>
      <c r="BG18" s="504">
        <v>32</v>
      </c>
      <c r="BH18" s="492">
        <v>4</v>
      </c>
      <c r="BI18" s="492">
        <v>2</v>
      </c>
      <c r="BJ18" s="492">
        <v>2</v>
      </c>
    </row>
    <row r="19" spans="1:62" ht="12.75" customHeight="1">
      <c r="A19" s="490" t="s">
        <v>995</v>
      </c>
      <c r="B19" s="502"/>
      <c r="C19" s="492">
        <v>1907</v>
      </c>
      <c r="D19" s="492">
        <v>853</v>
      </c>
      <c r="E19" s="504">
        <v>1054</v>
      </c>
      <c r="F19" s="492">
        <v>96</v>
      </c>
      <c r="G19" s="492">
        <v>50</v>
      </c>
      <c r="H19" s="504">
        <v>46</v>
      </c>
      <c r="I19" s="492">
        <v>93</v>
      </c>
      <c r="J19" s="492">
        <v>48</v>
      </c>
      <c r="K19" s="492">
        <v>45</v>
      </c>
      <c r="L19" s="503">
        <v>92</v>
      </c>
      <c r="M19" s="492">
        <v>46</v>
      </c>
      <c r="N19" s="504">
        <v>46</v>
      </c>
      <c r="O19" s="492">
        <v>88</v>
      </c>
      <c r="P19" s="492">
        <v>41</v>
      </c>
      <c r="Q19" s="492">
        <v>47</v>
      </c>
      <c r="R19" s="492">
        <v>67</v>
      </c>
      <c r="S19" s="492">
        <v>31</v>
      </c>
      <c r="T19" s="492">
        <v>36</v>
      </c>
      <c r="U19" s="503">
        <v>75</v>
      </c>
      <c r="V19" s="492">
        <v>20</v>
      </c>
      <c r="W19" s="504">
        <v>55</v>
      </c>
      <c r="X19" s="492">
        <v>107</v>
      </c>
      <c r="Y19" s="492">
        <v>43</v>
      </c>
      <c r="Z19" s="492">
        <v>64</v>
      </c>
      <c r="AA19" s="503">
        <v>173</v>
      </c>
      <c r="AB19" s="492">
        <v>75</v>
      </c>
      <c r="AC19" s="504">
        <v>98</v>
      </c>
      <c r="AD19" s="492">
        <v>167</v>
      </c>
      <c r="AE19" s="492">
        <v>78</v>
      </c>
      <c r="AF19" s="492">
        <v>89</v>
      </c>
      <c r="AG19" s="492">
        <v>175</v>
      </c>
      <c r="AH19" s="492">
        <v>78</v>
      </c>
      <c r="AI19" s="492">
        <v>97</v>
      </c>
      <c r="AJ19" s="503">
        <v>115</v>
      </c>
      <c r="AK19" s="492">
        <v>59</v>
      </c>
      <c r="AL19" s="504">
        <v>56</v>
      </c>
      <c r="AM19" s="492">
        <v>114</v>
      </c>
      <c r="AN19" s="492">
        <v>52</v>
      </c>
      <c r="AO19" s="492">
        <v>62</v>
      </c>
      <c r="AP19" s="503">
        <v>151</v>
      </c>
      <c r="AQ19" s="492">
        <v>68</v>
      </c>
      <c r="AR19" s="504">
        <v>83</v>
      </c>
      <c r="AS19" s="492">
        <v>116</v>
      </c>
      <c r="AT19" s="492">
        <v>56</v>
      </c>
      <c r="AU19" s="492">
        <v>60</v>
      </c>
      <c r="AV19" s="492">
        <v>85</v>
      </c>
      <c r="AW19" s="492">
        <v>38</v>
      </c>
      <c r="AX19" s="492">
        <v>47</v>
      </c>
      <c r="AY19" s="503">
        <v>68</v>
      </c>
      <c r="AZ19" s="492">
        <v>27</v>
      </c>
      <c r="BA19" s="504">
        <v>41</v>
      </c>
      <c r="BB19" s="492">
        <v>60</v>
      </c>
      <c r="BC19" s="492">
        <v>19</v>
      </c>
      <c r="BD19" s="492">
        <v>41</v>
      </c>
      <c r="BE19" s="503">
        <v>56</v>
      </c>
      <c r="BF19" s="492">
        <v>18</v>
      </c>
      <c r="BG19" s="504">
        <v>38</v>
      </c>
      <c r="BH19" s="492">
        <v>9</v>
      </c>
      <c r="BI19" s="492">
        <v>6</v>
      </c>
      <c r="BJ19" s="492">
        <v>3</v>
      </c>
    </row>
    <row r="20" spans="1:62" ht="12.75" customHeight="1">
      <c r="A20" s="490" t="s">
        <v>996</v>
      </c>
      <c r="B20" s="502"/>
      <c r="C20" s="492">
        <v>4780</v>
      </c>
      <c r="D20" s="492">
        <v>2200</v>
      </c>
      <c r="E20" s="504">
        <v>2580</v>
      </c>
      <c r="F20" s="492">
        <v>277</v>
      </c>
      <c r="G20" s="492">
        <v>141</v>
      </c>
      <c r="H20" s="504">
        <v>136</v>
      </c>
      <c r="I20" s="492">
        <v>229</v>
      </c>
      <c r="J20" s="492">
        <v>129</v>
      </c>
      <c r="K20" s="492">
        <v>100</v>
      </c>
      <c r="L20" s="503">
        <v>243</v>
      </c>
      <c r="M20" s="492">
        <v>121</v>
      </c>
      <c r="N20" s="504">
        <v>122</v>
      </c>
      <c r="O20" s="492">
        <v>166</v>
      </c>
      <c r="P20" s="492">
        <v>88</v>
      </c>
      <c r="Q20" s="492">
        <v>78</v>
      </c>
      <c r="R20" s="492">
        <v>155</v>
      </c>
      <c r="S20" s="492">
        <v>80</v>
      </c>
      <c r="T20" s="492">
        <v>75</v>
      </c>
      <c r="U20" s="503">
        <v>199</v>
      </c>
      <c r="V20" s="492">
        <v>86</v>
      </c>
      <c r="W20" s="504">
        <v>113</v>
      </c>
      <c r="X20" s="492">
        <v>292</v>
      </c>
      <c r="Y20" s="492">
        <v>122</v>
      </c>
      <c r="Z20" s="492">
        <v>170</v>
      </c>
      <c r="AA20" s="503">
        <v>448</v>
      </c>
      <c r="AB20" s="492">
        <v>205</v>
      </c>
      <c r="AC20" s="504">
        <v>243</v>
      </c>
      <c r="AD20" s="492">
        <v>451</v>
      </c>
      <c r="AE20" s="492">
        <v>216</v>
      </c>
      <c r="AF20" s="492">
        <v>235</v>
      </c>
      <c r="AG20" s="492">
        <v>385</v>
      </c>
      <c r="AH20" s="492">
        <v>190</v>
      </c>
      <c r="AI20" s="492">
        <v>195</v>
      </c>
      <c r="AJ20" s="503">
        <v>307</v>
      </c>
      <c r="AK20" s="492">
        <v>139</v>
      </c>
      <c r="AL20" s="504">
        <v>168</v>
      </c>
      <c r="AM20" s="492">
        <v>306</v>
      </c>
      <c r="AN20" s="492">
        <v>133</v>
      </c>
      <c r="AO20" s="492">
        <v>173</v>
      </c>
      <c r="AP20" s="503">
        <v>328</v>
      </c>
      <c r="AQ20" s="492">
        <v>153</v>
      </c>
      <c r="AR20" s="504">
        <v>175</v>
      </c>
      <c r="AS20" s="492">
        <v>251</v>
      </c>
      <c r="AT20" s="492">
        <v>112</v>
      </c>
      <c r="AU20" s="492">
        <v>139</v>
      </c>
      <c r="AV20" s="492">
        <v>243</v>
      </c>
      <c r="AW20" s="492">
        <v>104</v>
      </c>
      <c r="AX20" s="492">
        <v>139</v>
      </c>
      <c r="AY20" s="503">
        <v>213</v>
      </c>
      <c r="AZ20" s="492">
        <v>79</v>
      </c>
      <c r="BA20" s="504">
        <v>134</v>
      </c>
      <c r="BB20" s="492">
        <v>161</v>
      </c>
      <c r="BC20" s="492">
        <v>63</v>
      </c>
      <c r="BD20" s="492">
        <v>98</v>
      </c>
      <c r="BE20" s="503">
        <v>125</v>
      </c>
      <c r="BF20" s="492">
        <v>38</v>
      </c>
      <c r="BG20" s="504">
        <v>87</v>
      </c>
      <c r="BH20" s="492">
        <v>1</v>
      </c>
      <c r="BI20" s="492">
        <v>1</v>
      </c>
      <c r="BJ20" s="492" t="s">
        <v>319</v>
      </c>
    </row>
    <row r="21" spans="1:62" ht="12.75" customHeight="1">
      <c r="A21" s="505" t="s">
        <v>997</v>
      </c>
      <c r="B21" s="506"/>
      <c r="C21" s="507">
        <v>1439</v>
      </c>
      <c r="D21" s="507">
        <v>635</v>
      </c>
      <c r="E21" s="509">
        <v>804</v>
      </c>
      <c r="F21" s="507">
        <v>71</v>
      </c>
      <c r="G21" s="507">
        <v>35</v>
      </c>
      <c r="H21" s="509">
        <v>36</v>
      </c>
      <c r="I21" s="507">
        <v>58</v>
      </c>
      <c r="J21" s="507">
        <v>34</v>
      </c>
      <c r="K21" s="507">
        <v>24</v>
      </c>
      <c r="L21" s="508">
        <v>56</v>
      </c>
      <c r="M21" s="507">
        <v>20</v>
      </c>
      <c r="N21" s="509">
        <v>36</v>
      </c>
      <c r="O21" s="507">
        <v>45</v>
      </c>
      <c r="P21" s="507">
        <v>25</v>
      </c>
      <c r="Q21" s="507">
        <v>20</v>
      </c>
      <c r="R21" s="507">
        <v>56</v>
      </c>
      <c r="S21" s="507">
        <v>25</v>
      </c>
      <c r="T21" s="507">
        <v>31</v>
      </c>
      <c r="U21" s="508">
        <v>79</v>
      </c>
      <c r="V21" s="507">
        <v>29</v>
      </c>
      <c r="W21" s="509">
        <v>50</v>
      </c>
      <c r="X21" s="507">
        <v>92</v>
      </c>
      <c r="Y21" s="507">
        <v>36</v>
      </c>
      <c r="Z21" s="507">
        <v>56</v>
      </c>
      <c r="AA21" s="508">
        <v>125</v>
      </c>
      <c r="AB21" s="507">
        <v>49</v>
      </c>
      <c r="AC21" s="509">
        <v>76</v>
      </c>
      <c r="AD21" s="507">
        <v>110</v>
      </c>
      <c r="AE21" s="507">
        <v>58</v>
      </c>
      <c r="AF21" s="507">
        <v>52</v>
      </c>
      <c r="AG21" s="507">
        <v>109</v>
      </c>
      <c r="AH21" s="507">
        <v>50</v>
      </c>
      <c r="AI21" s="507">
        <v>59</v>
      </c>
      <c r="AJ21" s="508">
        <v>91</v>
      </c>
      <c r="AK21" s="507">
        <v>47</v>
      </c>
      <c r="AL21" s="509">
        <v>44</v>
      </c>
      <c r="AM21" s="507">
        <v>99</v>
      </c>
      <c r="AN21" s="507">
        <v>40</v>
      </c>
      <c r="AO21" s="507">
        <v>59</v>
      </c>
      <c r="AP21" s="508">
        <v>112</v>
      </c>
      <c r="AQ21" s="507">
        <v>50</v>
      </c>
      <c r="AR21" s="509">
        <v>62</v>
      </c>
      <c r="AS21" s="507">
        <v>89</v>
      </c>
      <c r="AT21" s="507">
        <v>39</v>
      </c>
      <c r="AU21" s="507">
        <v>50</v>
      </c>
      <c r="AV21" s="507">
        <v>74</v>
      </c>
      <c r="AW21" s="507">
        <v>31</v>
      </c>
      <c r="AX21" s="507">
        <v>43</v>
      </c>
      <c r="AY21" s="508">
        <v>66</v>
      </c>
      <c r="AZ21" s="507">
        <v>31</v>
      </c>
      <c r="BA21" s="509">
        <v>35</v>
      </c>
      <c r="BB21" s="507">
        <v>62</v>
      </c>
      <c r="BC21" s="507">
        <v>21</v>
      </c>
      <c r="BD21" s="507">
        <v>41</v>
      </c>
      <c r="BE21" s="508">
        <v>45</v>
      </c>
      <c r="BF21" s="507">
        <v>15</v>
      </c>
      <c r="BG21" s="509">
        <v>30</v>
      </c>
      <c r="BH21" s="507" t="s">
        <v>319</v>
      </c>
      <c r="BI21" s="507" t="s">
        <v>319</v>
      </c>
      <c r="BJ21" s="507" t="s">
        <v>319</v>
      </c>
    </row>
    <row r="22" spans="1:62" ht="12.75" customHeight="1">
      <c r="A22" s="490" t="s">
        <v>998</v>
      </c>
      <c r="B22" s="502"/>
      <c r="C22" s="492">
        <v>2348</v>
      </c>
      <c r="D22" s="492">
        <v>1019</v>
      </c>
      <c r="E22" s="504">
        <v>1329</v>
      </c>
      <c r="F22" s="492">
        <v>90</v>
      </c>
      <c r="G22" s="492">
        <v>47</v>
      </c>
      <c r="H22" s="504">
        <v>43</v>
      </c>
      <c r="I22" s="492">
        <v>67</v>
      </c>
      <c r="J22" s="492">
        <v>32</v>
      </c>
      <c r="K22" s="492">
        <v>35</v>
      </c>
      <c r="L22" s="503">
        <v>74</v>
      </c>
      <c r="M22" s="492">
        <v>37</v>
      </c>
      <c r="N22" s="504">
        <v>37</v>
      </c>
      <c r="O22" s="492">
        <v>89</v>
      </c>
      <c r="P22" s="492">
        <v>42</v>
      </c>
      <c r="Q22" s="492">
        <v>47</v>
      </c>
      <c r="R22" s="492">
        <v>73</v>
      </c>
      <c r="S22" s="492">
        <v>36</v>
      </c>
      <c r="T22" s="492">
        <v>37</v>
      </c>
      <c r="U22" s="503">
        <v>119</v>
      </c>
      <c r="V22" s="492">
        <v>52</v>
      </c>
      <c r="W22" s="504">
        <v>67</v>
      </c>
      <c r="X22" s="492">
        <v>126</v>
      </c>
      <c r="Y22" s="492">
        <v>52</v>
      </c>
      <c r="Z22" s="492">
        <v>74</v>
      </c>
      <c r="AA22" s="503">
        <v>145</v>
      </c>
      <c r="AB22" s="492">
        <v>57</v>
      </c>
      <c r="AC22" s="504">
        <v>88</v>
      </c>
      <c r="AD22" s="492">
        <v>201</v>
      </c>
      <c r="AE22" s="492">
        <v>93</v>
      </c>
      <c r="AF22" s="492">
        <v>108</v>
      </c>
      <c r="AG22" s="492">
        <v>185</v>
      </c>
      <c r="AH22" s="492">
        <v>83</v>
      </c>
      <c r="AI22" s="492">
        <v>102</v>
      </c>
      <c r="AJ22" s="503">
        <v>144</v>
      </c>
      <c r="AK22" s="492">
        <v>65</v>
      </c>
      <c r="AL22" s="504">
        <v>79</v>
      </c>
      <c r="AM22" s="492">
        <v>148</v>
      </c>
      <c r="AN22" s="492">
        <v>69</v>
      </c>
      <c r="AO22" s="492">
        <v>79</v>
      </c>
      <c r="AP22" s="503">
        <v>194</v>
      </c>
      <c r="AQ22" s="492">
        <v>85</v>
      </c>
      <c r="AR22" s="504">
        <v>109</v>
      </c>
      <c r="AS22" s="492">
        <v>182</v>
      </c>
      <c r="AT22" s="492">
        <v>79</v>
      </c>
      <c r="AU22" s="492">
        <v>103</v>
      </c>
      <c r="AV22" s="492">
        <v>140</v>
      </c>
      <c r="AW22" s="492">
        <v>56</v>
      </c>
      <c r="AX22" s="492">
        <v>84</v>
      </c>
      <c r="AY22" s="503">
        <v>146</v>
      </c>
      <c r="AZ22" s="492">
        <v>62</v>
      </c>
      <c r="BA22" s="504">
        <v>84</v>
      </c>
      <c r="BB22" s="492">
        <v>136</v>
      </c>
      <c r="BC22" s="492">
        <v>47</v>
      </c>
      <c r="BD22" s="492">
        <v>89</v>
      </c>
      <c r="BE22" s="503">
        <v>78</v>
      </c>
      <c r="BF22" s="492">
        <v>22</v>
      </c>
      <c r="BG22" s="504">
        <v>56</v>
      </c>
      <c r="BH22" s="492">
        <v>11</v>
      </c>
      <c r="BI22" s="492">
        <v>3</v>
      </c>
      <c r="BJ22" s="492">
        <v>8</v>
      </c>
    </row>
    <row r="23" spans="1:62" ht="12.75" customHeight="1">
      <c r="A23" s="490" t="s">
        <v>999</v>
      </c>
      <c r="B23" s="502"/>
      <c r="C23" s="492">
        <v>853</v>
      </c>
      <c r="D23" s="492">
        <v>370</v>
      </c>
      <c r="E23" s="504">
        <v>483</v>
      </c>
      <c r="F23" s="492">
        <v>27</v>
      </c>
      <c r="G23" s="492">
        <v>10</v>
      </c>
      <c r="H23" s="504">
        <v>17</v>
      </c>
      <c r="I23" s="492">
        <v>20</v>
      </c>
      <c r="J23" s="492">
        <v>7</v>
      </c>
      <c r="K23" s="492">
        <v>13</v>
      </c>
      <c r="L23" s="503">
        <v>24</v>
      </c>
      <c r="M23" s="492">
        <v>9</v>
      </c>
      <c r="N23" s="504">
        <v>15</v>
      </c>
      <c r="O23" s="492">
        <v>28</v>
      </c>
      <c r="P23" s="492">
        <v>11</v>
      </c>
      <c r="Q23" s="492">
        <v>17</v>
      </c>
      <c r="R23" s="492">
        <v>32</v>
      </c>
      <c r="S23" s="492">
        <v>14</v>
      </c>
      <c r="T23" s="492">
        <v>18</v>
      </c>
      <c r="U23" s="503">
        <v>46</v>
      </c>
      <c r="V23" s="492">
        <v>18</v>
      </c>
      <c r="W23" s="504">
        <v>28</v>
      </c>
      <c r="X23" s="492">
        <v>61</v>
      </c>
      <c r="Y23" s="492">
        <v>28</v>
      </c>
      <c r="Z23" s="492">
        <v>33</v>
      </c>
      <c r="AA23" s="503">
        <v>64</v>
      </c>
      <c r="AB23" s="492">
        <v>26</v>
      </c>
      <c r="AC23" s="504">
        <v>38</v>
      </c>
      <c r="AD23" s="492">
        <v>67</v>
      </c>
      <c r="AE23" s="492">
        <v>36</v>
      </c>
      <c r="AF23" s="492">
        <v>31</v>
      </c>
      <c r="AG23" s="492">
        <v>55</v>
      </c>
      <c r="AH23" s="492">
        <v>24</v>
      </c>
      <c r="AI23" s="492">
        <v>31</v>
      </c>
      <c r="AJ23" s="503">
        <v>53</v>
      </c>
      <c r="AK23" s="492">
        <v>25</v>
      </c>
      <c r="AL23" s="504">
        <v>28</v>
      </c>
      <c r="AM23" s="492">
        <v>52</v>
      </c>
      <c r="AN23" s="492">
        <v>23</v>
      </c>
      <c r="AO23" s="492">
        <v>29</v>
      </c>
      <c r="AP23" s="503">
        <v>73</v>
      </c>
      <c r="AQ23" s="492">
        <v>33</v>
      </c>
      <c r="AR23" s="504">
        <v>40</v>
      </c>
      <c r="AS23" s="492">
        <v>56</v>
      </c>
      <c r="AT23" s="492">
        <v>23</v>
      </c>
      <c r="AU23" s="492">
        <v>33</v>
      </c>
      <c r="AV23" s="492">
        <v>66</v>
      </c>
      <c r="AW23" s="492">
        <v>23</v>
      </c>
      <c r="AX23" s="492">
        <v>43</v>
      </c>
      <c r="AY23" s="503">
        <v>61</v>
      </c>
      <c r="AZ23" s="492">
        <v>24</v>
      </c>
      <c r="BA23" s="504">
        <v>37</v>
      </c>
      <c r="BB23" s="492">
        <v>37</v>
      </c>
      <c r="BC23" s="492">
        <v>23</v>
      </c>
      <c r="BD23" s="492">
        <v>14</v>
      </c>
      <c r="BE23" s="503">
        <v>26</v>
      </c>
      <c r="BF23" s="492">
        <v>9</v>
      </c>
      <c r="BG23" s="504">
        <v>17</v>
      </c>
      <c r="BH23" s="492">
        <v>5</v>
      </c>
      <c r="BI23" s="492">
        <v>4</v>
      </c>
      <c r="BJ23" s="492">
        <v>1</v>
      </c>
    </row>
    <row r="24" spans="1:62" ht="12.75" customHeight="1">
      <c r="A24" s="490" t="s">
        <v>1000</v>
      </c>
      <c r="B24" s="502"/>
      <c r="C24" s="492">
        <v>1123</v>
      </c>
      <c r="D24" s="492">
        <v>482</v>
      </c>
      <c r="E24" s="504">
        <v>641</v>
      </c>
      <c r="F24" s="492">
        <v>34</v>
      </c>
      <c r="G24" s="492">
        <v>18</v>
      </c>
      <c r="H24" s="504">
        <v>16</v>
      </c>
      <c r="I24" s="492">
        <v>48</v>
      </c>
      <c r="J24" s="492">
        <v>23</v>
      </c>
      <c r="K24" s="492">
        <v>25</v>
      </c>
      <c r="L24" s="503">
        <v>38</v>
      </c>
      <c r="M24" s="492">
        <v>13</v>
      </c>
      <c r="N24" s="504">
        <v>25</v>
      </c>
      <c r="O24" s="492">
        <v>42</v>
      </c>
      <c r="P24" s="492">
        <v>20</v>
      </c>
      <c r="Q24" s="492">
        <v>22</v>
      </c>
      <c r="R24" s="492">
        <v>51</v>
      </c>
      <c r="S24" s="492">
        <v>20</v>
      </c>
      <c r="T24" s="492">
        <v>31</v>
      </c>
      <c r="U24" s="503">
        <v>46</v>
      </c>
      <c r="V24" s="492">
        <v>18</v>
      </c>
      <c r="W24" s="504">
        <v>28</v>
      </c>
      <c r="X24" s="492">
        <v>59</v>
      </c>
      <c r="Y24" s="492">
        <v>20</v>
      </c>
      <c r="Z24" s="492">
        <v>39</v>
      </c>
      <c r="AA24" s="503">
        <v>73</v>
      </c>
      <c r="AB24" s="492">
        <v>26</v>
      </c>
      <c r="AC24" s="504">
        <v>47</v>
      </c>
      <c r="AD24" s="492">
        <v>112</v>
      </c>
      <c r="AE24" s="492">
        <v>49</v>
      </c>
      <c r="AF24" s="492">
        <v>63</v>
      </c>
      <c r="AG24" s="492">
        <v>95</v>
      </c>
      <c r="AH24" s="492">
        <v>39</v>
      </c>
      <c r="AI24" s="492">
        <v>56</v>
      </c>
      <c r="AJ24" s="503">
        <v>79</v>
      </c>
      <c r="AK24" s="492">
        <v>38</v>
      </c>
      <c r="AL24" s="504">
        <v>41</v>
      </c>
      <c r="AM24" s="492">
        <v>82</v>
      </c>
      <c r="AN24" s="492">
        <v>45</v>
      </c>
      <c r="AO24" s="492">
        <v>37</v>
      </c>
      <c r="AP24" s="503">
        <v>94</v>
      </c>
      <c r="AQ24" s="492">
        <v>46</v>
      </c>
      <c r="AR24" s="504">
        <v>48</v>
      </c>
      <c r="AS24" s="492">
        <v>61</v>
      </c>
      <c r="AT24" s="492">
        <v>24</v>
      </c>
      <c r="AU24" s="492">
        <v>37</v>
      </c>
      <c r="AV24" s="492">
        <v>68</v>
      </c>
      <c r="AW24" s="492">
        <v>24</v>
      </c>
      <c r="AX24" s="492">
        <v>44</v>
      </c>
      <c r="AY24" s="503">
        <v>59</v>
      </c>
      <c r="AZ24" s="492">
        <v>24</v>
      </c>
      <c r="BA24" s="504">
        <v>35</v>
      </c>
      <c r="BB24" s="492">
        <v>38</v>
      </c>
      <c r="BC24" s="492">
        <v>15</v>
      </c>
      <c r="BD24" s="492">
        <v>23</v>
      </c>
      <c r="BE24" s="503">
        <v>41</v>
      </c>
      <c r="BF24" s="492">
        <v>18</v>
      </c>
      <c r="BG24" s="504">
        <v>23</v>
      </c>
      <c r="BH24" s="492">
        <v>3</v>
      </c>
      <c r="BI24" s="492">
        <v>2</v>
      </c>
      <c r="BJ24" s="492">
        <v>1</v>
      </c>
    </row>
    <row r="25" spans="1:62" ht="12.75" customHeight="1">
      <c r="A25" s="490" t="s">
        <v>1001</v>
      </c>
      <c r="B25" s="502"/>
      <c r="C25" s="492">
        <v>637</v>
      </c>
      <c r="D25" s="492">
        <v>275</v>
      </c>
      <c r="E25" s="504">
        <v>362</v>
      </c>
      <c r="F25" s="492">
        <v>27</v>
      </c>
      <c r="G25" s="492">
        <v>8</v>
      </c>
      <c r="H25" s="504">
        <v>19</v>
      </c>
      <c r="I25" s="492">
        <v>21</v>
      </c>
      <c r="J25" s="492">
        <v>13</v>
      </c>
      <c r="K25" s="492">
        <v>8</v>
      </c>
      <c r="L25" s="503">
        <v>30</v>
      </c>
      <c r="M25" s="492">
        <v>15</v>
      </c>
      <c r="N25" s="504">
        <v>15</v>
      </c>
      <c r="O25" s="492">
        <v>32</v>
      </c>
      <c r="P25" s="492">
        <v>13</v>
      </c>
      <c r="Q25" s="492">
        <v>19</v>
      </c>
      <c r="R25" s="492">
        <v>32</v>
      </c>
      <c r="S25" s="492">
        <v>12</v>
      </c>
      <c r="T25" s="492">
        <v>20</v>
      </c>
      <c r="U25" s="503">
        <v>30</v>
      </c>
      <c r="V25" s="492">
        <v>10</v>
      </c>
      <c r="W25" s="504">
        <v>20</v>
      </c>
      <c r="X25" s="492">
        <v>29</v>
      </c>
      <c r="Y25" s="492">
        <v>13</v>
      </c>
      <c r="Z25" s="492">
        <v>16</v>
      </c>
      <c r="AA25" s="503">
        <v>60</v>
      </c>
      <c r="AB25" s="492">
        <v>26</v>
      </c>
      <c r="AC25" s="504">
        <v>34</v>
      </c>
      <c r="AD25" s="492">
        <v>59</v>
      </c>
      <c r="AE25" s="492">
        <v>29</v>
      </c>
      <c r="AF25" s="492">
        <v>30</v>
      </c>
      <c r="AG25" s="492">
        <v>54</v>
      </c>
      <c r="AH25" s="492">
        <v>24</v>
      </c>
      <c r="AI25" s="492">
        <v>30</v>
      </c>
      <c r="AJ25" s="503">
        <v>41</v>
      </c>
      <c r="AK25" s="492">
        <v>15</v>
      </c>
      <c r="AL25" s="504">
        <v>26</v>
      </c>
      <c r="AM25" s="492">
        <v>32</v>
      </c>
      <c r="AN25" s="492">
        <v>19</v>
      </c>
      <c r="AO25" s="492">
        <v>13</v>
      </c>
      <c r="AP25" s="503">
        <v>38</v>
      </c>
      <c r="AQ25" s="492">
        <v>17</v>
      </c>
      <c r="AR25" s="504">
        <v>21</v>
      </c>
      <c r="AS25" s="492">
        <v>38</v>
      </c>
      <c r="AT25" s="492">
        <v>12</v>
      </c>
      <c r="AU25" s="492">
        <v>26</v>
      </c>
      <c r="AV25" s="492">
        <v>48</v>
      </c>
      <c r="AW25" s="492">
        <v>20</v>
      </c>
      <c r="AX25" s="492">
        <v>28</v>
      </c>
      <c r="AY25" s="503">
        <v>27</v>
      </c>
      <c r="AZ25" s="492">
        <v>14</v>
      </c>
      <c r="BA25" s="504">
        <v>13</v>
      </c>
      <c r="BB25" s="492">
        <v>22</v>
      </c>
      <c r="BC25" s="492">
        <v>9</v>
      </c>
      <c r="BD25" s="492">
        <v>13</v>
      </c>
      <c r="BE25" s="503">
        <v>17</v>
      </c>
      <c r="BF25" s="492">
        <v>6</v>
      </c>
      <c r="BG25" s="504">
        <v>11</v>
      </c>
      <c r="BH25" s="492" t="s">
        <v>319</v>
      </c>
      <c r="BI25" s="492" t="s">
        <v>319</v>
      </c>
      <c r="BJ25" s="492" t="s">
        <v>319</v>
      </c>
    </row>
    <row r="26" spans="1:62" ht="12.75" customHeight="1">
      <c r="A26" s="490" t="s">
        <v>1002</v>
      </c>
      <c r="B26" s="502"/>
      <c r="C26" s="492">
        <v>571</v>
      </c>
      <c r="D26" s="492">
        <v>260</v>
      </c>
      <c r="E26" s="504">
        <v>311</v>
      </c>
      <c r="F26" s="492">
        <v>23</v>
      </c>
      <c r="G26" s="492">
        <v>12</v>
      </c>
      <c r="H26" s="504">
        <v>11</v>
      </c>
      <c r="I26" s="492">
        <v>31</v>
      </c>
      <c r="J26" s="492">
        <v>20</v>
      </c>
      <c r="K26" s="492">
        <v>11</v>
      </c>
      <c r="L26" s="503">
        <v>30</v>
      </c>
      <c r="M26" s="492">
        <v>12</v>
      </c>
      <c r="N26" s="504">
        <v>18</v>
      </c>
      <c r="O26" s="492">
        <v>24</v>
      </c>
      <c r="P26" s="492">
        <v>10</v>
      </c>
      <c r="Q26" s="492">
        <v>14</v>
      </c>
      <c r="R26" s="492">
        <v>23</v>
      </c>
      <c r="S26" s="492">
        <v>15</v>
      </c>
      <c r="T26" s="492">
        <v>8</v>
      </c>
      <c r="U26" s="503">
        <v>24</v>
      </c>
      <c r="V26" s="492">
        <v>8</v>
      </c>
      <c r="W26" s="504">
        <v>16</v>
      </c>
      <c r="X26" s="492">
        <v>41</v>
      </c>
      <c r="Y26" s="492">
        <v>17</v>
      </c>
      <c r="Z26" s="492">
        <v>24</v>
      </c>
      <c r="AA26" s="503">
        <v>53</v>
      </c>
      <c r="AB26" s="492">
        <v>26</v>
      </c>
      <c r="AC26" s="504">
        <v>27</v>
      </c>
      <c r="AD26" s="492">
        <v>50</v>
      </c>
      <c r="AE26" s="492">
        <v>24</v>
      </c>
      <c r="AF26" s="492">
        <v>26</v>
      </c>
      <c r="AG26" s="492">
        <v>48</v>
      </c>
      <c r="AH26" s="492">
        <v>18</v>
      </c>
      <c r="AI26" s="492">
        <v>30</v>
      </c>
      <c r="AJ26" s="503">
        <v>29</v>
      </c>
      <c r="AK26" s="492">
        <v>15</v>
      </c>
      <c r="AL26" s="504">
        <v>14</v>
      </c>
      <c r="AM26" s="492">
        <v>33</v>
      </c>
      <c r="AN26" s="492">
        <v>15</v>
      </c>
      <c r="AO26" s="492">
        <v>18</v>
      </c>
      <c r="AP26" s="503">
        <v>37</v>
      </c>
      <c r="AQ26" s="492">
        <v>17</v>
      </c>
      <c r="AR26" s="504">
        <v>20</v>
      </c>
      <c r="AS26" s="492">
        <v>27</v>
      </c>
      <c r="AT26" s="492">
        <v>10</v>
      </c>
      <c r="AU26" s="492">
        <v>17</v>
      </c>
      <c r="AV26" s="492">
        <v>35</v>
      </c>
      <c r="AW26" s="492">
        <v>14</v>
      </c>
      <c r="AX26" s="492">
        <v>21</v>
      </c>
      <c r="AY26" s="503">
        <v>29</v>
      </c>
      <c r="AZ26" s="492">
        <v>12</v>
      </c>
      <c r="BA26" s="504">
        <v>17</v>
      </c>
      <c r="BB26" s="492">
        <v>24</v>
      </c>
      <c r="BC26" s="492">
        <v>10</v>
      </c>
      <c r="BD26" s="492">
        <v>14</v>
      </c>
      <c r="BE26" s="503">
        <v>9</v>
      </c>
      <c r="BF26" s="492">
        <v>4</v>
      </c>
      <c r="BG26" s="504">
        <v>5</v>
      </c>
      <c r="BH26" s="492">
        <v>1</v>
      </c>
      <c r="BI26" s="492">
        <v>1</v>
      </c>
      <c r="BJ26" s="492" t="s">
        <v>319</v>
      </c>
    </row>
    <row r="27" spans="1:62" ht="12.75" customHeight="1">
      <c r="A27" s="497" t="s">
        <v>1003</v>
      </c>
      <c r="B27" s="498"/>
      <c r="C27" s="499">
        <v>944</v>
      </c>
      <c r="D27" s="499">
        <v>434</v>
      </c>
      <c r="E27" s="501">
        <v>510</v>
      </c>
      <c r="F27" s="499">
        <v>33</v>
      </c>
      <c r="G27" s="499">
        <v>19</v>
      </c>
      <c r="H27" s="501">
        <v>14</v>
      </c>
      <c r="I27" s="499">
        <v>53</v>
      </c>
      <c r="J27" s="499">
        <v>26</v>
      </c>
      <c r="K27" s="499">
        <v>27</v>
      </c>
      <c r="L27" s="500">
        <v>41</v>
      </c>
      <c r="M27" s="499">
        <v>20</v>
      </c>
      <c r="N27" s="501">
        <v>21</v>
      </c>
      <c r="O27" s="499">
        <v>55</v>
      </c>
      <c r="P27" s="499">
        <v>28</v>
      </c>
      <c r="Q27" s="499">
        <v>27</v>
      </c>
      <c r="R27" s="499">
        <v>41</v>
      </c>
      <c r="S27" s="499">
        <v>17</v>
      </c>
      <c r="T27" s="499">
        <v>24</v>
      </c>
      <c r="U27" s="500">
        <v>55</v>
      </c>
      <c r="V27" s="499">
        <v>20</v>
      </c>
      <c r="W27" s="501">
        <v>35</v>
      </c>
      <c r="X27" s="499">
        <v>36</v>
      </c>
      <c r="Y27" s="499">
        <v>17</v>
      </c>
      <c r="Z27" s="499">
        <v>19</v>
      </c>
      <c r="AA27" s="500">
        <v>79</v>
      </c>
      <c r="AB27" s="499">
        <v>35</v>
      </c>
      <c r="AC27" s="501">
        <v>44</v>
      </c>
      <c r="AD27" s="499">
        <v>82</v>
      </c>
      <c r="AE27" s="499">
        <v>37</v>
      </c>
      <c r="AF27" s="499">
        <v>45</v>
      </c>
      <c r="AG27" s="499">
        <v>70</v>
      </c>
      <c r="AH27" s="499">
        <v>35</v>
      </c>
      <c r="AI27" s="499">
        <v>35</v>
      </c>
      <c r="AJ27" s="500">
        <v>64</v>
      </c>
      <c r="AK27" s="499">
        <v>30</v>
      </c>
      <c r="AL27" s="501">
        <v>34</v>
      </c>
      <c r="AM27" s="499">
        <v>54</v>
      </c>
      <c r="AN27" s="499">
        <v>18</v>
      </c>
      <c r="AO27" s="499">
        <v>36</v>
      </c>
      <c r="AP27" s="500">
        <v>79</v>
      </c>
      <c r="AQ27" s="499">
        <v>41</v>
      </c>
      <c r="AR27" s="501">
        <v>38</v>
      </c>
      <c r="AS27" s="499">
        <v>63</v>
      </c>
      <c r="AT27" s="499">
        <v>28</v>
      </c>
      <c r="AU27" s="499">
        <v>35</v>
      </c>
      <c r="AV27" s="499">
        <v>48</v>
      </c>
      <c r="AW27" s="499">
        <v>21</v>
      </c>
      <c r="AX27" s="499">
        <v>27</v>
      </c>
      <c r="AY27" s="500">
        <v>41</v>
      </c>
      <c r="AZ27" s="499">
        <v>17</v>
      </c>
      <c r="BA27" s="501">
        <v>24</v>
      </c>
      <c r="BB27" s="499">
        <v>30</v>
      </c>
      <c r="BC27" s="499">
        <v>18</v>
      </c>
      <c r="BD27" s="499">
        <v>12</v>
      </c>
      <c r="BE27" s="500">
        <v>19</v>
      </c>
      <c r="BF27" s="499">
        <v>6</v>
      </c>
      <c r="BG27" s="501">
        <v>13</v>
      </c>
      <c r="BH27" s="499">
        <v>1</v>
      </c>
      <c r="BI27" s="499">
        <v>1</v>
      </c>
      <c r="BJ27" s="499" t="s">
        <v>319</v>
      </c>
    </row>
    <row r="28" spans="1:62" ht="12.75" customHeight="1">
      <c r="A28" s="490" t="s">
        <v>1004</v>
      </c>
      <c r="B28" s="502"/>
      <c r="C28" s="492">
        <v>2639</v>
      </c>
      <c r="D28" s="492">
        <v>1194</v>
      </c>
      <c r="E28" s="504">
        <v>1445</v>
      </c>
      <c r="F28" s="492">
        <v>138</v>
      </c>
      <c r="G28" s="492">
        <v>78</v>
      </c>
      <c r="H28" s="504">
        <v>60</v>
      </c>
      <c r="I28" s="492">
        <v>107</v>
      </c>
      <c r="J28" s="492">
        <v>63</v>
      </c>
      <c r="K28" s="492">
        <v>44</v>
      </c>
      <c r="L28" s="503">
        <v>95</v>
      </c>
      <c r="M28" s="492">
        <v>35</v>
      </c>
      <c r="N28" s="504">
        <v>60</v>
      </c>
      <c r="O28" s="492">
        <v>129</v>
      </c>
      <c r="P28" s="492">
        <v>66</v>
      </c>
      <c r="Q28" s="492">
        <v>63</v>
      </c>
      <c r="R28" s="492">
        <v>106</v>
      </c>
      <c r="S28" s="492">
        <v>50</v>
      </c>
      <c r="T28" s="492">
        <v>56</v>
      </c>
      <c r="U28" s="503">
        <v>125</v>
      </c>
      <c r="V28" s="492">
        <v>56</v>
      </c>
      <c r="W28" s="504">
        <v>69</v>
      </c>
      <c r="X28" s="492">
        <v>170</v>
      </c>
      <c r="Y28" s="492">
        <v>67</v>
      </c>
      <c r="Z28" s="492">
        <v>103</v>
      </c>
      <c r="AA28" s="503">
        <v>238</v>
      </c>
      <c r="AB28" s="492">
        <v>104</v>
      </c>
      <c r="AC28" s="504">
        <v>134</v>
      </c>
      <c r="AD28" s="492">
        <v>189</v>
      </c>
      <c r="AE28" s="492">
        <v>95</v>
      </c>
      <c r="AF28" s="492">
        <v>94</v>
      </c>
      <c r="AG28" s="492">
        <v>160</v>
      </c>
      <c r="AH28" s="492">
        <v>64</v>
      </c>
      <c r="AI28" s="492">
        <v>96</v>
      </c>
      <c r="AJ28" s="503">
        <v>187</v>
      </c>
      <c r="AK28" s="492">
        <v>93</v>
      </c>
      <c r="AL28" s="504">
        <v>94</v>
      </c>
      <c r="AM28" s="492">
        <v>173</v>
      </c>
      <c r="AN28" s="492">
        <v>77</v>
      </c>
      <c r="AO28" s="492">
        <v>96</v>
      </c>
      <c r="AP28" s="503">
        <v>228</v>
      </c>
      <c r="AQ28" s="492">
        <v>105</v>
      </c>
      <c r="AR28" s="504">
        <v>123</v>
      </c>
      <c r="AS28" s="492">
        <v>171</v>
      </c>
      <c r="AT28" s="492">
        <v>84</v>
      </c>
      <c r="AU28" s="492">
        <v>87</v>
      </c>
      <c r="AV28" s="492">
        <v>140</v>
      </c>
      <c r="AW28" s="492">
        <v>50</v>
      </c>
      <c r="AX28" s="492">
        <v>90</v>
      </c>
      <c r="AY28" s="503">
        <v>119</v>
      </c>
      <c r="AZ28" s="492">
        <v>54</v>
      </c>
      <c r="BA28" s="504">
        <v>65</v>
      </c>
      <c r="BB28" s="492">
        <v>89</v>
      </c>
      <c r="BC28" s="492">
        <v>33</v>
      </c>
      <c r="BD28" s="492">
        <v>56</v>
      </c>
      <c r="BE28" s="503">
        <v>73</v>
      </c>
      <c r="BF28" s="492">
        <v>19</v>
      </c>
      <c r="BG28" s="504">
        <v>54</v>
      </c>
      <c r="BH28" s="492">
        <v>2</v>
      </c>
      <c r="BI28" s="492">
        <v>1</v>
      </c>
      <c r="BJ28" s="492">
        <v>1</v>
      </c>
    </row>
    <row r="29" spans="1:62" ht="12.75" customHeight="1">
      <c r="A29" s="490" t="s">
        <v>1005</v>
      </c>
      <c r="B29" s="502"/>
      <c r="C29" s="492">
        <v>527</v>
      </c>
      <c r="D29" s="492">
        <v>247</v>
      </c>
      <c r="E29" s="504">
        <v>280</v>
      </c>
      <c r="F29" s="492">
        <v>24</v>
      </c>
      <c r="G29" s="492">
        <v>13</v>
      </c>
      <c r="H29" s="504">
        <v>11</v>
      </c>
      <c r="I29" s="492">
        <v>18</v>
      </c>
      <c r="J29" s="492">
        <v>12</v>
      </c>
      <c r="K29" s="492">
        <v>6</v>
      </c>
      <c r="L29" s="503">
        <v>29</v>
      </c>
      <c r="M29" s="492">
        <v>18</v>
      </c>
      <c r="N29" s="504">
        <v>11</v>
      </c>
      <c r="O29" s="492">
        <v>23</v>
      </c>
      <c r="P29" s="492">
        <v>11</v>
      </c>
      <c r="Q29" s="492">
        <v>12</v>
      </c>
      <c r="R29" s="492">
        <v>20</v>
      </c>
      <c r="S29" s="492">
        <v>10</v>
      </c>
      <c r="T29" s="492">
        <v>10</v>
      </c>
      <c r="U29" s="503">
        <v>26</v>
      </c>
      <c r="V29" s="492">
        <v>8</v>
      </c>
      <c r="W29" s="504">
        <v>18</v>
      </c>
      <c r="X29" s="492">
        <v>33</v>
      </c>
      <c r="Y29" s="492">
        <v>18</v>
      </c>
      <c r="Z29" s="492">
        <v>15</v>
      </c>
      <c r="AA29" s="503">
        <v>40</v>
      </c>
      <c r="AB29" s="492">
        <v>19</v>
      </c>
      <c r="AC29" s="504">
        <v>21</v>
      </c>
      <c r="AD29" s="492">
        <v>37</v>
      </c>
      <c r="AE29" s="492">
        <v>15</v>
      </c>
      <c r="AF29" s="492">
        <v>22</v>
      </c>
      <c r="AG29" s="492">
        <v>41</v>
      </c>
      <c r="AH29" s="492">
        <v>25</v>
      </c>
      <c r="AI29" s="492">
        <v>16</v>
      </c>
      <c r="AJ29" s="503">
        <v>27</v>
      </c>
      <c r="AK29" s="492">
        <v>8</v>
      </c>
      <c r="AL29" s="504">
        <v>19</v>
      </c>
      <c r="AM29" s="492">
        <v>29</v>
      </c>
      <c r="AN29" s="492">
        <v>16</v>
      </c>
      <c r="AO29" s="492">
        <v>13</v>
      </c>
      <c r="AP29" s="503">
        <v>39</v>
      </c>
      <c r="AQ29" s="492">
        <v>15</v>
      </c>
      <c r="AR29" s="504">
        <v>24</v>
      </c>
      <c r="AS29" s="492">
        <v>41</v>
      </c>
      <c r="AT29" s="492">
        <v>15</v>
      </c>
      <c r="AU29" s="492">
        <v>26</v>
      </c>
      <c r="AV29" s="492">
        <v>39</v>
      </c>
      <c r="AW29" s="492">
        <v>19</v>
      </c>
      <c r="AX29" s="492">
        <v>20</v>
      </c>
      <c r="AY29" s="503">
        <v>33</v>
      </c>
      <c r="AZ29" s="492">
        <v>15</v>
      </c>
      <c r="BA29" s="504">
        <v>18</v>
      </c>
      <c r="BB29" s="492">
        <v>20</v>
      </c>
      <c r="BC29" s="492">
        <v>7</v>
      </c>
      <c r="BD29" s="492">
        <v>13</v>
      </c>
      <c r="BE29" s="503">
        <v>6</v>
      </c>
      <c r="BF29" s="492">
        <v>2</v>
      </c>
      <c r="BG29" s="504">
        <v>4</v>
      </c>
      <c r="BH29" s="492">
        <v>2</v>
      </c>
      <c r="BI29" s="492">
        <v>1</v>
      </c>
      <c r="BJ29" s="492">
        <v>1</v>
      </c>
    </row>
    <row r="30" spans="1:62" ht="12.75" customHeight="1">
      <c r="A30" s="490" t="s">
        <v>1006</v>
      </c>
      <c r="B30" s="502"/>
      <c r="C30" s="492">
        <v>1070</v>
      </c>
      <c r="D30" s="492">
        <v>452</v>
      </c>
      <c r="E30" s="504">
        <v>618</v>
      </c>
      <c r="F30" s="492">
        <v>56</v>
      </c>
      <c r="G30" s="492">
        <v>32</v>
      </c>
      <c r="H30" s="504">
        <v>24</v>
      </c>
      <c r="I30" s="492">
        <v>29</v>
      </c>
      <c r="J30" s="492">
        <v>8</v>
      </c>
      <c r="K30" s="492">
        <v>21</v>
      </c>
      <c r="L30" s="503">
        <v>23</v>
      </c>
      <c r="M30" s="492">
        <v>12</v>
      </c>
      <c r="N30" s="504">
        <v>11</v>
      </c>
      <c r="O30" s="492">
        <v>25</v>
      </c>
      <c r="P30" s="492">
        <v>16</v>
      </c>
      <c r="Q30" s="492">
        <v>9</v>
      </c>
      <c r="R30" s="492">
        <v>43</v>
      </c>
      <c r="S30" s="492">
        <v>14</v>
      </c>
      <c r="T30" s="492">
        <v>29</v>
      </c>
      <c r="U30" s="503">
        <v>76</v>
      </c>
      <c r="V30" s="492">
        <v>28</v>
      </c>
      <c r="W30" s="504">
        <v>48</v>
      </c>
      <c r="X30" s="492">
        <v>92</v>
      </c>
      <c r="Y30" s="492">
        <v>44</v>
      </c>
      <c r="Z30" s="492">
        <v>48</v>
      </c>
      <c r="AA30" s="503">
        <v>97</v>
      </c>
      <c r="AB30" s="492">
        <v>42</v>
      </c>
      <c r="AC30" s="504">
        <v>55</v>
      </c>
      <c r="AD30" s="492">
        <v>87</v>
      </c>
      <c r="AE30" s="492">
        <v>40</v>
      </c>
      <c r="AF30" s="492">
        <v>47</v>
      </c>
      <c r="AG30" s="492">
        <v>74</v>
      </c>
      <c r="AH30" s="492">
        <v>34</v>
      </c>
      <c r="AI30" s="492">
        <v>40</v>
      </c>
      <c r="AJ30" s="503">
        <v>69</v>
      </c>
      <c r="AK30" s="492">
        <v>34</v>
      </c>
      <c r="AL30" s="504">
        <v>35</v>
      </c>
      <c r="AM30" s="492">
        <v>49</v>
      </c>
      <c r="AN30" s="492">
        <v>21</v>
      </c>
      <c r="AO30" s="492">
        <v>28</v>
      </c>
      <c r="AP30" s="503">
        <v>88</v>
      </c>
      <c r="AQ30" s="492">
        <v>37</v>
      </c>
      <c r="AR30" s="504">
        <v>51</v>
      </c>
      <c r="AS30" s="492">
        <v>55</v>
      </c>
      <c r="AT30" s="492">
        <v>23</v>
      </c>
      <c r="AU30" s="492">
        <v>32</v>
      </c>
      <c r="AV30" s="492">
        <v>51</v>
      </c>
      <c r="AW30" s="492">
        <v>21</v>
      </c>
      <c r="AX30" s="492">
        <v>30</v>
      </c>
      <c r="AY30" s="503">
        <v>53</v>
      </c>
      <c r="AZ30" s="492">
        <v>22</v>
      </c>
      <c r="BA30" s="504">
        <v>31</v>
      </c>
      <c r="BB30" s="492">
        <v>44</v>
      </c>
      <c r="BC30" s="492">
        <v>14</v>
      </c>
      <c r="BD30" s="492">
        <v>30</v>
      </c>
      <c r="BE30" s="503">
        <v>56</v>
      </c>
      <c r="BF30" s="492">
        <v>8</v>
      </c>
      <c r="BG30" s="504">
        <v>48</v>
      </c>
      <c r="BH30" s="492">
        <v>3</v>
      </c>
      <c r="BI30" s="492">
        <v>2</v>
      </c>
      <c r="BJ30" s="492">
        <v>1</v>
      </c>
    </row>
    <row r="31" spans="1:62" ht="12.75" customHeight="1">
      <c r="A31" s="505" t="s">
        <v>1007</v>
      </c>
      <c r="B31" s="506"/>
      <c r="C31" s="507">
        <v>590</v>
      </c>
      <c r="D31" s="507">
        <v>220</v>
      </c>
      <c r="E31" s="509">
        <v>370</v>
      </c>
      <c r="F31" s="507">
        <v>21</v>
      </c>
      <c r="G31" s="507">
        <v>12</v>
      </c>
      <c r="H31" s="509">
        <v>9</v>
      </c>
      <c r="I31" s="507">
        <v>14</v>
      </c>
      <c r="J31" s="507">
        <v>7</v>
      </c>
      <c r="K31" s="507">
        <v>7</v>
      </c>
      <c r="L31" s="508">
        <v>12</v>
      </c>
      <c r="M31" s="507">
        <v>8</v>
      </c>
      <c r="N31" s="509">
        <v>4</v>
      </c>
      <c r="O31" s="507">
        <v>51</v>
      </c>
      <c r="P31" s="507">
        <v>8</v>
      </c>
      <c r="Q31" s="507">
        <v>43</v>
      </c>
      <c r="R31" s="507">
        <v>78</v>
      </c>
      <c r="S31" s="507">
        <v>6</v>
      </c>
      <c r="T31" s="507">
        <v>72</v>
      </c>
      <c r="U31" s="508">
        <v>32</v>
      </c>
      <c r="V31" s="507">
        <v>7</v>
      </c>
      <c r="W31" s="509">
        <v>25</v>
      </c>
      <c r="X31" s="507">
        <v>33</v>
      </c>
      <c r="Y31" s="507">
        <v>13</v>
      </c>
      <c r="Z31" s="507">
        <v>20</v>
      </c>
      <c r="AA31" s="508">
        <v>31</v>
      </c>
      <c r="AB31" s="507">
        <v>15</v>
      </c>
      <c r="AC31" s="509">
        <v>16</v>
      </c>
      <c r="AD31" s="507">
        <v>35</v>
      </c>
      <c r="AE31" s="507">
        <v>15</v>
      </c>
      <c r="AF31" s="507">
        <v>20</v>
      </c>
      <c r="AG31" s="507">
        <v>30</v>
      </c>
      <c r="AH31" s="507">
        <v>9</v>
      </c>
      <c r="AI31" s="507">
        <v>21</v>
      </c>
      <c r="AJ31" s="508">
        <v>23</v>
      </c>
      <c r="AK31" s="507">
        <v>14</v>
      </c>
      <c r="AL31" s="509">
        <v>9</v>
      </c>
      <c r="AM31" s="507">
        <v>28</v>
      </c>
      <c r="AN31" s="507">
        <v>11</v>
      </c>
      <c r="AO31" s="507">
        <v>17</v>
      </c>
      <c r="AP31" s="508">
        <v>52</v>
      </c>
      <c r="AQ31" s="507">
        <v>25</v>
      </c>
      <c r="AR31" s="509">
        <v>27</v>
      </c>
      <c r="AS31" s="507">
        <v>35</v>
      </c>
      <c r="AT31" s="507">
        <v>16</v>
      </c>
      <c r="AU31" s="507">
        <v>19</v>
      </c>
      <c r="AV31" s="507">
        <v>42</v>
      </c>
      <c r="AW31" s="507">
        <v>23</v>
      </c>
      <c r="AX31" s="507">
        <v>19</v>
      </c>
      <c r="AY31" s="508">
        <v>28</v>
      </c>
      <c r="AZ31" s="507">
        <v>11</v>
      </c>
      <c r="BA31" s="509">
        <v>17</v>
      </c>
      <c r="BB31" s="507">
        <v>27</v>
      </c>
      <c r="BC31" s="507">
        <v>13</v>
      </c>
      <c r="BD31" s="507">
        <v>14</v>
      </c>
      <c r="BE31" s="508">
        <v>18</v>
      </c>
      <c r="BF31" s="507">
        <v>7</v>
      </c>
      <c r="BG31" s="509">
        <v>11</v>
      </c>
      <c r="BH31" s="507" t="s">
        <v>319</v>
      </c>
      <c r="BI31" s="507" t="s">
        <v>319</v>
      </c>
      <c r="BJ31" s="507" t="s">
        <v>319</v>
      </c>
    </row>
    <row r="32" spans="1:62" ht="12.75" customHeight="1">
      <c r="A32" s="490" t="s">
        <v>1008</v>
      </c>
      <c r="B32" s="502"/>
      <c r="C32" s="492">
        <v>653</v>
      </c>
      <c r="D32" s="492">
        <v>305</v>
      </c>
      <c r="E32" s="504">
        <v>348</v>
      </c>
      <c r="F32" s="492">
        <v>42</v>
      </c>
      <c r="G32" s="492">
        <v>19</v>
      </c>
      <c r="H32" s="504">
        <v>23</v>
      </c>
      <c r="I32" s="492">
        <v>42</v>
      </c>
      <c r="J32" s="492">
        <v>22</v>
      </c>
      <c r="K32" s="492">
        <v>20</v>
      </c>
      <c r="L32" s="503">
        <v>19</v>
      </c>
      <c r="M32" s="492">
        <v>13</v>
      </c>
      <c r="N32" s="504">
        <v>6</v>
      </c>
      <c r="O32" s="492">
        <v>17</v>
      </c>
      <c r="P32" s="492">
        <v>7</v>
      </c>
      <c r="Q32" s="492">
        <v>10</v>
      </c>
      <c r="R32" s="492">
        <v>17</v>
      </c>
      <c r="S32" s="492">
        <v>7</v>
      </c>
      <c r="T32" s="492">
        <v>10</v>
      </c>
      <c r="U32" s="503">
        <v>32</v>
      </c>
      <c r="V32" s="492">
        <v>15</v>
      </c>
      <c r="W32" s="504">
        <v>17</v>
      </c>
      <c r="X32" s="492">
        <v>56</v>
      </c>
      <c r="Y32" s="492">
        <v>24</v>
      </c>
      <c r="Z32" s="492">
        <v>32</v>
      </c>
      <c r="AA32" s="503">
        <v>86</v>
      </c>
      <c r="AB32" s="492">
        <v>41</v>
      </c>
      <c r="AC32" s="504">
        <v>45</v>
      </c>
      <c r="AD32" s="492">
        <v>66</v>
      </c>
      <c r="AE32" s="492">
        <v>36</v>
      </c>
      <c r="AF32" s="492">
        <v>30</v>
      </c>
      <c r="AG32" s="492">
        <v>45</v>
      </c>
      <c r="AH32" s="492">
        <v>17</v>
      </c>
      <c r="AI32" s="492">
        <v>28</v>
      </c>
      <c r="AJ32" s="503">
        <v>33</v>
      </c>
      <c r="AK32" s="492">
        <v>18</v>
      </c>
      <c r="AL32" s="504">
        <v>15</v>
      </c>
      <c r="AM32" s="492">
        <v>34</v>
      </c>
      <c r="AN32" s="492">
        <v>14</v>
      </c>
      <c r="AO32" s="492">
        <v>20</v>
      </c>
      <c r="AP32" s="503">
        <v>43</v>
      </c>
      <c r="AQ32" s="492">
        <v>18</v>
      </c>
      <c r="AR32" s="504">
        <v>25</v>
      </c>
      <c r="AS32" s="492">
        <v>30</v>
      </c>
      <c r="AT32" s="492">
        <v>13</v>
      </c>
      <c r="AU32" s="492">
        <v>17</v>
      </c>
      <c r="AV32" s="492">
        <v>27</v>
      </c>
      <c r="AW32" s="492">
        <v>14</v>
      </c>
      <c r="AX32" s="492">
        <v>13</v>
      </c>
      <c r="AY32" s="503">
        <v>30</v>
      </c>
      <c r="AZ32" s="492">
        <v>13</v>
      </c>
      <c r="BA32" s="504">
        <v>17</v>
      </c>
      <c r="BB32" s="492">
        <v>18</v>
      </c>
      <c r="BC32" s="492">
        <v>7</v>
      </c>
      <c r="BD32" s="492">
        <v>11</v>
      </c>
      <c r="BE32" s="503">
        <v>16</v>
      </c>
      <c r="BF32" s="492">
        <v>7</v>
      </c>
      <c r="BG32" s="504">
        <v>9</v>
      </c>
      <c r="BH32" s="492" t="s">
        <v>319</v>
      </c>
      <c r="BI32" s="492" t="s">
        <v>319</v>
      </c>
      <c r="BJ32" s="492" t="s">
        <v>319</v>
      </c>
    </row>
    <row r="33" spans="1:62" ht="12.75" customHeight="1">
      <c r="A33" s="490" t="s">
        <v>1009</v>
      </c>
      <c r="B33" s="502"/>
      <c r="C33" s="492">
        <v>1949</v>
      </c>
      <c r="D33" s="492">
        <v>875</v>
      </c>
      <c r="E33" s="504">
        <v>1074</v>
      </c>
      <c r="F33" s="492">
        <v>88</v>
      </c>
      <c r="G33" s="492">
        <v>47</v>
      </c>
      <c r="H33" s="504">
        <v>41</v>
      </c>
      <c r="I33" s="492">
        <v>80</v>
      </c>
      <c r="J33" s="492">
        <v>44</v>
      </c>
      <c r="K33" s="492">
        <v>36</v>
      </c>
      <c r="L33" s="503">
        <v>69</v>
      </c>
      <c r="M33" s="492">
        <v>39</v>
      </c>
      <c r="N33" s="504">
        <v>30</v>
      </c>
      <c r="O33" s="492">
        <v>51</v>
      </c>
      <c r="P33" s="492">
        <v>24</v>
      </c>
      <c r="Q33" s="492">
        <v>27</v>
      </c>
      <c r="R33" s="492">
        <v>54</v>
      </c>
      <c r="S33" s="492">
        <v>26</v>
      </c>
      <c r="T33" s="492">
        <v>28</v>
      </c>
      <c r="U33" s="503">
        <v>95</v>
      </c>
      <c r="V33" s="492">
        <v>40</v>
      </c>
      <c r="W33" s="504">
        <v>55</v>
      </c>
      <c r="X33" s="492">
        <v>125</v>
      </c>
      <c r="Y33" s="492">
        <v>60</v>
      </c>
      <c r="Z33" s="492">
        <v>65</v>
      </c>
      <c r="AA33" s="503">
        <v>183</v>
      </c>
      <c r="AB33" s="492">
        <v>80</v>
      </c>
      <c r="AC33" s="504">
        <v>103</v>
      </c>
      <c r="AD33" s="492">
        <v>161</v>
      </c>
      <c r="AE33" s="492">
        <v>74</v>
      </c>
      <c r="AF33" s="492">
        <v>87</v>
      </c>
      <c r="AG33" s="492">
        <v>135</v>
      </c>
      <c r="AH33" s="492">
        <v>65</v>
      </c>
      <c r="AI33" s="492">
        <v>70</v>
      </c>
      <c r="AJ33" s="503">
        <v>86</v>
      </c>
      <c r="AK33" s="492">
        <v>39</v>
      </c>
      <c r="AL33" s="504">
        <v>47</v>
      </c>
      <c r="AM33" s="492">
        <v>123</v>
      </c>
      <c r="AN33" s="492">
        <v>57</v>
      </c>
      <c r="AO33" s="492">
        <v>66</v>
      </c>
      <c r="AP33" s="503">
        <v>172</v>
      </c>
      <c r="AQ33" s="492">
        <v>66</v>
      </c>
      <c r="AR33" s="504">
        <v>106</v>
      </c>
      <c r="AS33" s="492">
        <v>133</v>
      </c>
      <c r="AT33" s="492">
        <v>57</v>
      </c>
      <c r="AU33" s="492">
        <v>76</v>
      </c>
      <c r="AV33" s="492">
        <v>156</v>
      </c>
      <c r="AW33" s="492">
        <v>64</v>
      </c>
      <c r="AX33" s="492">
        <v>92</v>
      </c>
      <c r="AY33" s="503">
        <v>128</v>
      </c>
      <c r="AZ33" s="492">
        <v>50</v>
      </c>
      <c r="BA33" s="504">
        <v>78</v>
      </c>
      <c r="BB33" s="492">
        <v>63</v>
      </c>
      <c r="BC33" s="492">
        <v>26</v>
      </c>
      <c r="BD33" s="492">
        <v>37</v>
      </c>
      <c r="BE33" s="503">
        <v>44</v>
      </c>
      <c r="BF33" s="492">
        <v>15</v>
      </c>
      <c r="BG33" s="504">
        <v>29</v>
      </c>
      <c r="BH33" s="492">
        <v>3</v>
      </c>
      <c r="BI33" s="492">
        <v>2</v>
      </c>
      <c r="BJ33" s="492">
        <v>1</v>
      </c>
    </row>
    <row r="34" spans="1:62" ht="12.75" customHeight="1">
      <c r="A34" s="490" t="s">
        <v>1010</v>
      </c>
      <c r="B34" s="502"/>
      <c r="C34" s="492">
        <v>1623</v>
      </c>
      <c r="D34" s="492">
        <v>739</v>
      </c>
      <c r="E34" s="504">
        <v>884</v>
      </c>
      <c r="F34" s="492">
        <v>90</v>
      </c>
      <c r="G34" s="492">
        <v>52</v>
      </c>
      <c r="H34" s="504">
        <v>38</v>
      </c>
      <c r="I34" s="492">
        <v>75</v>
      </c>
      <c r="J34" s="492">
        <v>44</v>
      </c>
      <c r="K34" s="492">
        <v>31</v>
      </c>
      <c r="L34" s="503">
        <v>67</v>
      </c>
      <c r="M34" s="492">
        <v>38</v>
      </c>
      <c r="N34" s="504">
        <v>29</v>
      </c>
      <c r="O34" s="492">
        <v>70</v>
      </c>
      <c r="P34" s="492">
        <v>33</v>
      </c>
      <c r="Q34" s="492">
        <v>37</v>
      </c>
      <c r="R34" s="492">
        <v>58</v>
      </c>
      <c r="S34" s="492">
        <v>23</v>
      </c>
      <c r="T34" s="492">
        <v>35</v>
      </c>
      <c r="U34" s="503">
        <v>70</v>
      </c>
      <c r="V34" s="492">
        <v>29</v>
      </c>
      <c r="W34" s="504">
        <v>41</v>
      </c>
      <c r="X34" s="492">
        <v>120</v>
      </c>
      <c r="Y34" s="492">
        <v>53</v>
      </c>
      <c r="Z34" s="492">
        <v>67</v>
      </c>
      <c r="AA34" s="503">
        <v>154</v>
      </c>
      <c r="AB34" s="492">
        <v>67</v>
      </c>
      <c r="AC34" s="504">
        <v>87</v>
      </c>
      <c r="AD34" s="492">
        <v>150</v>
      </c>
      <c r="AE34" s="492">
        <v>65</v>
      </c>
      <c r="AF34" s="492">
        <v>85</v>
      </c>
      <c r="AG34" s="492">
        <v>134</v>
      </c>
      <c r="AH34" s="492">
        <v>67</v>
      </c>
      <c r="AI34" s="492">
        <v>67</v>
      </c>
      <c r="AJ34" s="503">
        <v>113</v>
      </c>
      <c r="AK34" s="492">
        <v>56</v>
      </c>
      <c r="AL34" s="504">
        <v>57</v>
      </c>
      <c r="AM34" s="492">
        <v>101</v>
      </c>
      <c r="AN34" s="492">
        <v>45</v>
      </c>
      <c r="AO34" s="492">
        <v>56</v>
      </c>
      <c r="AP34" s="503">
        <v>109</v>
      </c>
      <c r="AQ34" s="492">
        <v>51</v>
      </c>
      <c r="AR34" s="504">
        <v>58</v>
      </c>
      <c r="AS34" s="492">
        <v>84</v>
      </c>
      <c r="AT34" s="492">
        <v>30</v>
      </c>
      <c r="AU34" s="492">
        <v>54</v>
      </c>
      <c r="AV34" s="492">
        <v>71</v>
      </c>
      <c r="AW34" s="492">
        <v>34</v>
      </c>
      <c r="AX34" s="492">
        <v>37</v>
      </c>
      <c r="AY34" s="503">
        <v>72</v>
      </c>
      <c r="AZ34" s="492">
        <v>28</v>
      </c>
      <c r="BA34" s="504">
        <v>44</v>
      </c>
      <c r="BB34" s="492">
        <v>54</v>
      </c>
      <c r="BC34" s="492">
        <v>16</v>
      </c>
      <c r="BD34" s="492">
        <v>38</v>
      </c>
      <c r="BE34" s="503">
        <v>31</v>
      </c>
      <c r="BF34" s="492">
        <v>8</v>
      </c>
      <c r="BG34" s="504">
        <v>23</v>
      </c>
      <c r="BH34" s="492" t="s">
        <v>319</v>
      </c>
      <c r="BI34" s="492" t="s">
        <v>319</v>
      </c>
      <c r="BJ34" s="492" t="s">
        <v>319</v>
      </c>
    </row>
    <row r="35" spans="1:62" ht="12.75" customHeight="1">
      <c r="A35" s="490" t="s">
        <v>1011</v>
      </c>
      <c r="B35" s="502"/>
      <c r="C35" s="492">
        <v>1184</v>
      </c>
      <c r="D35" s="492">
        <v>542</v>
      </c>
      <c r="E35" s="504">
        <v>642</v>
      </c>
      <c r="F35" s="492">
        <v>39</v>
      </c>
      <c r="G35" s="492">
        <v>20</v>
      </c>
      <c r="H35" s="504">
        <v>19</v>
      </c>
      <c r="I35" s="492">
        <v>38</v>
      </c>
      <c r="J35" s="492">
        <v>16</v>
      </c>
      <c r="K35" s="492">
        <v>22</v>
      </c>
      <c r="L35" s="503">
        <v>41</v>
      </c>
      <c r="M35" s="492">
        <v>20</v>
      </c>
      <c r="N35" s="504">
        <v>21</v>
      </c>
      <c r="O35" s="492">
        <v>42</v>
      </c>
      <c r="P35" s="492">
        <v>28</v>
      </c>
      <c r="Q35" s="492">
        <v>14</v>
      </c>
      <c r="R35" s="492">
        <v>60</v>
      </c>
      <c r="S35" s="492">
        <v>29</v>
      </c>
      <c r="T35" s="492">
        <v>31</v>
      </c>
      <c r="U35" s="503">
        <v>93</v>
      </c>
      <c r="V35" s="492">
        <v>44</v>
      </c>
      <c r="W35" s="504">
        <v>49</v>
      </c>
      <c r="X35" s="492">
        <v>80</v>
      </c>
      <c r="Y35" s="492">
        <v>38</v>
      </c>
      <c r="Z35" s="492">
        <v>42</v>
      </c>
      <c r="AA35" s="503">
        <v>82</v>
      </c>
      <c r="AB35" s="492">
        <v>37</v>
      </c>
      <c r="AC35" s="504">
        <v>45</v>
      </c>
      <c r="AD35" s="492">
        <v>93</v>
      </c>
      <c r="AE35" s="492">
        <v>44</v>
      </c>
      <c r="AF35" s="492">
        <v>49</v>
      </c>
      <c r="AG35" s="492">
        <v>91</v>
      </c>
      <c r="AH35" s="492">
        <v>39</v>
      </c>
      <c r="AI35" s="492">
        <v>52</v>
      </c>
      <c r="AJ35" s="503">
        <v>91</v>
      </c>
      <c r="AK35" s="492">
        <v>46</v>
      </c>
      <c r="AL35" s="504">
        <v>45</v>
      </c>
      <c r="AM35" s="492">
        <v>95</v>
      </c>
      <c r="AN35" s="492">
        <v>42</v>
      </c>
      <c r="AO35" s="492">
        <v>53</v>
      </c>
      <c r="AP35" s="503">
        <v>87</v>
      </c>
      <c r="AQ35" s="492">
        <v>46</v>
      </c>
      <c r="AR35" s="504">
        <v>41</v>
      </c>
      <c r="AS35" s="492">
        <v>71</v>
      </c>
      <c r="AT35" s="492">
        <v>33</v>
      </c>
      <c r="AU35" s="492">
        <v>38</v>
      </c>
      <c r="AV35" s="492">
        <v>46</v>
      </c>
      <c r="AW35" s="492">
        <v>13</v>
      </c>
      <c r="AX35" s="492">
        <v>33</v>
      </c>
      <c r="AY35" s="503">
        <v>51</v>
      </c>
      <c r="AZ35" s="492">
        <v>21</v>
      </c>
      <c r="BA35" s="504">
        <v>30</v>
      </c>
      <c r="BB35" s="492">
        <v>43</v>
      </c>
      <c r="BC35" s="492">
        <v>18</v>
      </c>
      <c r="BD35" s="492">
        <v>25</v>
      </c>
      <c r="BE35" s="503">
        <v>40</v>
      </c>
      <c r="BF35" s="492">
        <v>7</v>
      </c>
      <c r="BG35" s="504">
        <v>33</v>
      </c>
      <c r="BH35" s="492">
        <v>1</v>
      </c>
      <c r="BI35" s="492">
        <v>1</v>
      </c>
      <c r="BJ35" s="492" t="s">
        <v>319</v>
      </c>
    </row>
    <row r="36" spans="1:62" ht="12.75" customHeight="1">
      <c r="A36" s="490" t="s">
        <v>1012</v>
      </c>
      <c r="B36" s="502"/>
      <c r="C36" s="492">
        <v>853</v>
      </c>
      <c r="D36" s="492">
        <v>394</v>
      </c>
      <c r="E36" s="504">
        <v>459</v>
      </c>
      <c r="F36" s="492">
        <v>27</v>
      </c>
      <c r="G36" s="492">
        <v>17</v>
      </c>
      <c r="H36" s="504">
        <v>10</v>
      </c>
      <c r="I36" s="492">
        <v>32</v>
      </c>
      <c r="J36" s="492">
        <v>20</v>
      </c>
      <c r="K36" s="492">
        <v>12</v>
      </c>
      <c r="L36" s="503">
        <v>26</v>
      </c>
      <c r="M36" s="492">
        <v>7</v>
      </c>
      <c r="N36" s="504">
        <v>19</v>
      </c>
      <c r="O36" s="492">
        <v>19</v>
      </c>
      <c r="P36" s="492">
        <v>12</v>
      </c>
      <c r="Q36" s="492">
        <v>7</v>
      </c>
      <c r="R36" s="492">
        <v>37</v>
      </c>
      <c r="S36" s="492">
        <v>18</v>
      </c>
      <c r="T36" s="492">
        <v>19</v>
      </c>
      <c r="U36" s="503">
        <v>54</v>
      </c>
      <c r="V36" s="492">
        <v>29</v>
      </c>
      <c r="W36" s="504">
        <v>25</v>
      </c>
      <c r="X36" s="492">
        <v>66</v>
      </c>
      <c r="Y36" s="492">
        <v>38</v>
      </c>
      <c r="Z36" s="492">
        <v>28</v>
      </c>
      <c r="AA36" s="503">
        <v>83</v>
      </c>
      <c r="AB36" s="492">
        <v>38</v>
      </c>
      <c r="AC36" s="504">
        <v>45</v>
      </c>
      <c r="AD36" s="492">
        <v>72</v>
      </c>
      <c r="AE36" s="492">
        <v>35</v>
      </c>
      <c r="AF36" s="492">
        <v>37</v>
      </c>
      <c r="AG36" s="492">
        <v>68</v>
      </c>
      <c r="AH36" s="492">
        <v>31</v>
      </c>
      <c r="AI36" s="492">
        <v>37</v>
      </c>
      <c r="AJ36" s="503">
        <v>55</v>
      </c>
      <c r="AK36" s="492">
        <v>22</v>
      </c>
      <c r="AL36" s="504">
        <v>33</v>
      </c>
      <c r="AM36" s="492">
        <v>53</v>
      </c>
      <c r="AN36" s="492">
        <v>21</v>
      </c>
      <c r="AO36" s="492">
        <v>32</v>
      </c>
      <c r="AP36" s="503">
        <v>67</v>
      </c>
      <c r="AQ36" s="492">
        <v>28</v>
      </c>
      <c r="AR36" s="504">
        <v>39</v>
      </c>
      <c r="AS36" s="492">
        <v>54</v>
      </c>
      <c r="AT36" s="492">
        <v>23</v>
      </c>
      <c r="AU36" s="492">
        <v>31</v>
      </c>
      <c r="AV36" s="492">
        <v>48</v>
      </c>
      <c r="AW36" s="492">
        <v>19</v>
      </c>
      <c r="AX36" s="492">
        <v>29</v>
      </c>
      <c r="AY36" s="503">
        <v>41</v>
      </c>
      <c r="AZ36" s="492">
        <v>19</v>
      </c>
      <c r="BA36" s="504">
        <v>22</v>
      </c>
      <c r="BB36" s="492">
        <v>24</v>
      </c>
      <c r="BC36" s="492">
        <v>11</v>
      </c>
      <c r="BD36" s="492">
        <v>13</v>
      </c>
      <c r="BE36" s="503">
        <v>23</v>
      </c>
      <c r="BF36" s="492">
        <v>5</v>
      </c>
      <c r="BG36" s="504">
        <v>18</v>
      </c>
      <c r="BH36" s="492">
        <v>4</v>
      </c>
      <c r="BI36" s="492">
        <v>1</v>
      </c>
      <c r="BJ36" s="492">
        <v>3</v>
      </c>
    </row>
    <row r="37" spans="1:62" ht="12.75" customHeight="1">
      <c r="A37" s="497" t="s">
        <v>1013</v>
      </c>
      <c r="B37" s="498"/>
      <c r="C37" s="499">
        <v>652</v>
      </c>
      <c r="D37" s="499">
        <v>275</v>
      </c>
      <c r="E37" s="501">
        <v>377</v>
      </c>
      <c r="F37" s="499">
        <v>31</v>
      </c>
      <c r="G37" s="499">
        <v>12</v>
      </c>
      <c r="H37" s="501">
        <v>19</v>
      </c>
      <c r="I37" s="499">
        <v>26</v>
      </c>
      <c r="J37" s="499">
        <v>9</v>
      </c>
      <c r="K37" s="499">
        <v>17</v>
      </c>
      <c r="L37" s="500">
        <v>16</v>
      </c>
      <c r="M37" s="499">
        <v>5</v>
      </c>
      <c r="N37" s="501">
        <v>11</v>
      </c>
      <c r="O37" s="499">
        <v>15</v>
      </c>
      <c r="P37" s="499">
        <v>5</v>
      </c>
      <c r="Q37" s="499">
        <v>10</v>
      </c>
      <c r="R37" s="499">
        <v>29</v>
      </c>
      <c r="S37" s="499">
        <v>17</v>
      </c>
      <c r="T37" s="499">
        <v>12</v>
      </c>
      <c r="U37" s="500">
        <v>44</v>
      </c>
      <c r="V37" s="499">
        <v>18</v>
      </c>
      <c r="W37" s="501">
        <v>26</v>
      </c>
      <c r="X37" s="499">
        <v>52</v>
      </c>
      <c r="Y37" s="499">
        <v>19</v>
      </c>
      <c r="Z37" s="499">
        <v>33</v>
      </c>
      <c r="AA37" s="500">
        <v>75</v>
      </c>
      <c r="AB37" s="499">
        <v>32</v>
      </c>
      <c r="AC37" s="501">
        <v>43</v>
      </c>
      <c r="AD37" s="499">
        <v>56</v>
      </c>
      <c r="AE37" s="499">
        <v>25</v>
      </c>
      <c r="AF37" s="499">
        <v>31</v>
      </c>
      <c r="AG37" s="499">
        <v>49</v>
      </c>
      <c r="AH37" s="499">
        <v>20</v>
      </c>
      <c r="AI37" s="499">
        <v>29</v>
      </c>
      <c r="AJ37" s="500">
        <v>40</v>
      </c>
      <c r="AK37" s="499">
        <v>24</v>
      </c>
      <c r="AL37" s="501">
        <v>16</v>
      </c>
      <c r="AM37" s="499">
        <v>37</v>
      </c>
      <c r="AN37" s="499">
        <v>18</v>
      </c>
      <c r="AO37" s="499">
        <v>19</v>
      </c>
      <c r="AP37" s="500">
        <v>55</v>
      </c>
      <c r="AQ37" s="499">
        <v>22</v>
      </c>
      <c r="AR37" s="501">
        <v>33</v>
      </c>
      <c r="AS37" s="499">
        <v>25</v>
      </c>
      <c r="AT37" s="499">
        <v>13</v>
      </c>
      <c r="AU37" s="499">
        <v>12</v>
      </c>
      <c r="AV37" s="499">
        <v>31</v>
      </c>
      <c r="AW37" s="499">
        <v>11</v>
      </c>
      <c r="AX37" s="499">
        <v>20</v>
      </c>
      <c r="AY37" s="500">
        <v>27</v>
      </c>
      <c r="AZ37" s="499">
        <v>11</v>
      </c>
      <c r="BA37" s="501">
        <v>16</v>
      </c>
      <c r="BB37" s="499">
        <v>19</v>
      </c>
      <c r="BC37" s="499">
        <v>5</v>
      </c>
      <c r="BD37" s="499">
        <v>14</v>
      </c>
      <c r="BE37" s="500">
        <v>22</v>
      </c>
      <c r="BF37" s="499">
        <v>6</v>
      </c>
      <c r="BG37" s="501">
        <v>16</v>
      </c>
      <c r="BH37" s="499">
        <v>3</v>
      </c>
      <c r="BI37" s="499">
        <v>3</v>
      </c>
      <c r="BJ37" s="499" t="s">
        <v>319</v>
      </c>
    </row>
    <row r="38" spans="1:62" ht="12.75" customHeight="1">
      <c r="A38" s="490" t="s">
        <v>1014</v>
      </c>
      <c r="B38" s="502"/>
      <c r="C38" s="492">
        <v>595</v>
      </c>
      <c r="D38" s="492">
        <v>267</v>
      </c>
      <c r="E38" s="504">
        <v>328</v>
      </c>
      <c r="F38" s="492">
        <v>33</v>
      </c>
      <c r="G38" s="492">
        <v>14</v>
      </c>
      <c r="H38" s="504">
        <v>19</v>
      </c>
      <c r="I38" s="492">
        <v>47</v>
      </c>
      <c r="J38" s="492">
        <v>23</v>
      </c>
      <c r="K38" s="492">
        <v>24</v>
      </c>
      <c r="L38" s="503">
        <v>21</v>
      </c>
      <c r="M38" s="492">
        <v>13</v>
      </c>
      <c r="N38" s="504">
        <v>8</v>
      </c>
      <c r="O38" s="492">
        <v>15</v>
      </c>
      <c r="P38" s="492">
        <v>9</v>
      </c>
      <c r="Q38" s="492">
        <v>6</v>
      </c>
      <c r="R38" s="492">
        <v>19</v>
      </c>
      <c r="S38" s="492">
        <v>10</v>
      </c>
      <c r="T38" s="492">
        <v>9</v>
      </c>
      <c r="U38" s="503">
        <v>26</v>
      </c>
      <c r="V38" s="492">
        <v>9</v>
      </c>
      <c r="W38" s="504">
        <v>17</v>
      </c>
      <c r="X38" s="492">
        <v>38</v>
      </c>
      <c r="Y38" s="492">
        <v>12</v>
      </c>
      <c r="Z38" s="492">
        <v>26</v>
      </c>
      <c r="AA38" s="503">
        <v>75</v>
      </c>
      <c r="AB38" s="492">
        <v>32</v>
      </c>
      <c r="AC38" s="504">
        <v>43</v>
      </c>
      <c r="AD38" s="492">
        <v>48</v>
      </c>
      <c r="AE38" s="492">
        <v>21</v>
      </c>
      <c r="AF38" s="492">
        <v>27</v>
      </c>
      <c r="AG38" s="492">
        <v>48</v>
      </c>
      <c r="AH38" s="492">
        <v>23</v>
      </c>
      <c r="AI38" s="492">
        <v>25</v>
      </c>
      <c r="AJ38" s="503">
        <v>34</v>
      </c>
      <c r="AK38" s="492">
        <v>20</v>
      </c>
      <c r="AL38" s="504">
        <v>14</v>
      </c>
      <c r="AM38" s="492">
        <v>25</v>
      </c>
      <c r="AN38" s="492">
        <v>9</v>
      </c>
      <c r="AO38" s="492">
        <v>16</v>
      </c>
      <c r="AP38" s="503">
        <v>44</v>
      </c>
      <c r="AQ38" s="492">
        <v>20</v>
      </c>
      <c r="AR38" s="504">
        <v>24</v>
      </c>
      <c r="AS38" s="492">
        <v>23</v>
      </c>
      <c r="AT38" s="492">
        <v>8</v>
      </c>
      <c r="AU38" s="492">
        <v>15</v>
      </c>
      <c r="AV38" s="492">
        <v>31</v>
      </c>
      <c r="AW38" s="492">
        <v>12</v>
      </c>
      <c r="AX38" s="492">
        <v>19</v>
      </c>
      <c r="AY38" s="503">
        <v>28</v>
      </c>
      <c r="AZ38" s="492">
        <v>14</v>
      </c>
      <c r="BA38" s="504">
        <v>14</v>
      </c>
      <c r="BB38" s="492">
        <v>26</v>
      </c>
      <c r="BC38" s="492">
        <v>14</v>
      </c>
      <c r="BD38" s="492">
        <v>12</v>
      </c>
      <c r="BE38" s="503">
        <v>14</v>
      </c>
      <c r="BF38" s="492">
        <v>4</v>
      </c>
      <c r="BG38" s="504">
        <v>10</v>
      </c>
      <c r="BH38" s="492" t="s">
        <v>319</v>
      </c>
      <c r="BI38" s="492" t="s">
        <v>319</v>
      </c>
      <c r="BJ38" s="492" t="s">
        <v>319</v>
      </c>
    </row>
    <row r="39" spans="1:62" ht="12.75" customHeight="1">
      <c r="A39" s="490" t="s">
        <v>1015</v>
      </c>
      <c r="B39" s="502"/>
      <c r="C39" s="492">
        <v>1289</v>
      </c>
      <c r="D39" s="492">
        <v>568</v>
      </c>
      <c r="E39" s="504">
        <v>721</v>
      </c>
      <c r="F39" s="492">
        <v>62</v>
      </c>
      <c r="G39" s="492">
        <v>24</v>
      </c>
      <c r="H39" s="504">
        <v>38</v>
      </c>
      <c r="I39" s="492">
        <v>64</v>
      </c>
      <c r="J39" s="492">
        <v>39</v>
      </c>
      <c r="K39" s="492">
        <v>25</v>
      </c>
      <c r="L39" s="503">
        <v>58</v>
      </c>
      <c r="M39" s="492">
        <v>33</v>
      </c>
      <c r="N39" s="504">
        <v>25</v>
      </c>
      <c r="O39" s="492">
        <v>45</v>
      </c>
      <c r="P39" s="492">
        <v>21</v>
      </c>
      <c r="Q39" s="492">
        <v>24</v>
      </c>
      <c r="R39" s="492">
        <v>41</v>
      </c>
      <c r="S39" s="492">
        <v>13</v>
      </c>
      <c r="T39" s="492">
        <v>28</v>
      </c>
      <c r="U39" s="503">
        <v>71</v>
      </c>
      <c r="V39" s="492">
        <v>37</v>
      </c>
      <c r="W39" s="504">
        <v>34</v>
      </c>
      <c r="X39" s="492">
        <v>76</v>
      </c>
      <c r="Y39" s="492">
        <v>29</v>
      </c>
      <c r="Z39" s="492">
        <v>47</v>
      </c>
      <c r="AA39" s="503">
        <v>122</v>
      </c>
      <c r="AB39" s="492">
        <v>51</v>
      </c>
      <c r="AC39" s="504">
        <v>71</v>
      </c>
      <c r="AD39" s="492">
        <v>84</v>
      </c>
      <c r="AE39" s="492">
        <v>39</v>
      </c>
      <c r="AF39" s="492">
        <v>45</v>
      </c>
      <c r="AG39" s="492">
        <v>102</v>
      </c>
      <c r="AH39" s="492">
        <v>44</v>
      </c>
      <c r="AI39" s="492">
        <v>58</v>
      </c>
      <c r="AJ39" s="503">
        <v>89</v>
      </c>
      <c r="AK39" s="492">
        <v>39</v>
      </c>
      <c r="AL39" s="504">
        <v>50</v>
      </c>
      <c r="AM39" s="492">
        <v>74</v>
      </c>
      <c r="AN39" s="492">
        <v>35</v>
      </c>
      <c r="AO39" s="492">
        <v>39</v>
      </c>
      <c r="AP39" s="503">
        <v>113</v>
      </c>
      <c r="AQ39" s="492">
        <v>51</v>
      </c>
      <c r="AR39" s="504">
        <v>62</v>
      </c>
      <c r="AS39" s="492">
        <v>72</v>
      </c>
      <c r="AT39" s="492">
        <v>34</v>
      </c>
      <c r="AU39" s="492">
        <v>38</v>
      </c>
      <c r="AV39" s="492">
        <v>59</v>
      </c>
      <c r="AW39" s="492">
        <v>26</v>
      </c>
      <c r="AX39" s="492">
        <v>33</v>
      </c>
      <c r="AY39" s="503">
        <v>45</v>
      </c>
      <c r="AZ39" s="492">
        <v>24</v>
      </c>
      <c r="BA39" s="504">
        <v>21</v>
      </c>
      <c r="BB39" s="492">
        <v>54</v>
      </c>
      <c r="BC39" s="492">
        <v>19</v>
      </c>
      <c r="BD39" s="492">
        <v>35</v>
      </c>
      <c r="BE39" s="503">
        <v>56</v>
      </c>
      <c r="BF39" s="492">
        <v>10</v>
      </c>
      <c r="BG39" s="504">
        <v>46</v>
      </c>
      <c r="BH39" s="492">
        <v>2</v>
      </c>
      <c r="BI39" s="492" t="s">
        <v>319</v>
      </c>
      <c r="BJ39" s="492">
        <v>2</v>
      </c>
    </row>
    <row r="40" spans="1:62" ht="12.75" customHeight="1">
      <c r="A40" s="490" t="s">
        <v>1016</v>
      </c>
      <c r="B40" s="502"/>
      <c r="C40" s="492">
        <v>1192</v>
      </c>
      <c r="D40" s="492">
        <v>560</v>
      </c>
      <c r="E40" s="504">
        <v>632</v>
      </c>
      <c r="F40" s="492">
        <v>75</v>
      </c>
      <c r="G40" s="492">
        <v>38</v>
      </c>
      <c r="H40" s="504">
        <v>37</v>
      </c>
      <c r="I40" s="492">
        <v>65</v>
      </c>
      <c r="J40" s="492">
        <v>29</v>
      </c>
      <c r="K40" s="492">
        <v>36</v>
      </c>
      <c r="L40" s="503">
        <v>49</v>
      </c>
      <c r="M40" s="492">
        <v>26</v>
      </c>
      <c r="N40" s="504">
        <v>23</v>
      </c>
      <c r="O40" s="492">
        <v>39</v>
      </c>
      <c r="P40" s="492">
        <v>17</v>
      </c>
      <c r="Q40" s="492">
        <v>22</v>
      </c>
      <c r="R40" s="492">
        <v>38</v>
      </c>
      <c r="S40" s="492">
        <v>22</v>
      </c>
      <c r="T40" s="492">
        <v>16</v>
      </c>
      <c r="U40" s="503">
        <v>71</v>
      </c>
      <c r="V40" s="492">
        <v>20</v>
      </c>
      <c r="W40" s="504">
        <v>51</v>
      </c>
      <c r="X40" s="492">
        <v>130</v>
      </c>
      <c r="Y40" s="492">
        <v>56</v>
      </c>
      <c r="Z40" s="492">
        <v>74</v>
      </c>
      <c r="AA40" s="503">
        <v>121</v>
      </c>
      <c r="AB40" s="492">
        <v>58</v>
      </c>
      <c r="AC40" s="504">
        <v>63</v>
      </c>
      <c r="AD40" s="492">
        <v>103</v>
      </c>
      <c r="AE40" s="492">
        <v>53</v>
      </c>
      <c r="AF40" s="492">
        <v>50</v>
      </c>
      <c r="AG40" s="492">
        <v>70</v>
      </c>
      <c r="AH40" s="492">
        <v>36</v>
      </c>
      <c r="AI40" s="492">
        <v>34</v>
      </c>
      <c r="AJ40" s="503">
        <v>69</v>
      </c>
      <c r="AK40" s="492">
        <v>32</v>
      </c>
      <c r="AL40" s="504">
        <v>37</v>
      </c>
      <c r="AM40" s="492">
        <v>72</v>
      </c>
      <c r="AN40" s="492">
        <v>37</v>
      </c>
      <c r="AO40" s="492">
        <v>35</v>
      </c>
      <c r="AP40" s="503">
        <v>89</v>
      </c>
      <c r="AQ40" s="492">
        <v>41</v>
      </c>
      <c r="AR40" s="504">
        <v>48</v>
      </c>
      <c r="AS40" s="492">
        <v>55</v>
      </c>
      <c r="AT40" s="492">
        <v>28</v>
      </c>
      <c r="AU40" s="492">
        <v>27</v>
      </c>
      <c r="AV40" s="492">
        <v>42</v>
      </c>
      <c r="AW40" s="492">
        <v>17</v>
      </c>
      <c r="AX40" s="492">
        <v>25</v>
      </c>
      <c r="AY40" s="503">
        <v>47</v>
      </c>
      <c r="AZ40" s="492">
        <v>27</v>
      </c>
      <c r="BA40" s="504">
        <v>20</v>
      </c>
      <c r="BB40" s="492">
        <v>33</v>
      </c>
      <c r="BC40" s="492">
        <v>14</v>
      </c>
      <c r="BD40" s="492">
        <v>19</v>
      </c>
      <c r="BE40" s="503">
        <v>24</v>
      </c>
      <c r="BF40" s="492">
        <v>9</v>
      </c>
      <c r="BG40" s="504">
        <v>15</v>
      </c>
      <c r="BH40" s="492" t="s">
        <v>319</v>
      </c>
      <c r="BI40" s="492" t="s">
        <v>319</v>
      </c>
      <c r="BJ40" s="492" t="s">
        <v>319</v>
      </c>
    </row>
    <row r="41" spans="1:62" ht="12.75" customHeight="1">
      <c r="A41" s="505" t="s">
        <v>1017</v>
      </c>
      <c r="B41" s="506"/>
      <c r="C41" s="507">
        <v>456</v>
      </c>
      <c r="D41" s="507">
        <v>205</v>
      </c>
      <c r="E41" s="509">
        <v>251</v>
      </c>
      <c r="F41" s="507">
        <v>16</v>
      </c>
      <c r="G41" s="507">
        <v>11</v>
      </c>
      <c r="H41" s="509">
        <v>5</v>
      </c>
      <c r="I41" s="507">
        <v>10</v>
      </c>
      <c r="J41" s="507">
        <v>3</v>
      </c>
      <c r="K41" s="507">
        <v>7</v>
      </c>
      <c r="L41" s="508">
        <v>11</v>
      </c>
      <c r="M41" s="507">
        <v>4</v>
      </c>
      <c r="N41" s="509">
        <v>7</v>
      </c>
      <c r="O41" s="507">
        <v>18</v>
      </c>
      <c r="P41" s="507">
        <v>9</v>
      </c>
      <c r="Q41" s="507">
        <v>9</v>
      </c>
      <c r="R41" s="507">
        <v>25</v>
      </c>
      <c r="S41" s="507">
        <v>14</v>
      </c>
      <c r="T41" s="507">
        <v>11</v>
      </c>
      <c r="U41" s="508">
        <v>23</v>
      </c>
      <c r="V41" s="507">
        <v>9</v>
      </c>
      <c r="W41" s="509">
        <v>14</v>
      </c>
      <c r="X41" s="507">
        <v>42</v>
      </c>
      <c r="Y41" s="507">
        <v>18</v>
      </c>
      <c r="Z41" s="507">
        <v>24</v>
      </c>
      <c r="AA41" s="508">
        <v>34</v>
      </c>
      <c r="AB41" s="507">
        <v>21</v>
      </c>
      <c r="AC41" s="509">
        <v>13</v>
      </c>
      <c r="AD41" s="507">
        <v>29</v>
      </c>
      <c r="AE41" s="507">
        <v>11</v>
      </c>
      <c r="AF41" s="507">
        <v>18</v>
      </c>
      <c r="AG41" s="507">
        <v>34</v>
      </c>
      <c r="AH41" s="507">
        <v>15</v>
      </c>
      <c r="AI41" s="507">
        <v>19</v>
      </c>
      <c r="AJ41" s="508">
        <v>25</v>
      </c>
      <c r="AK41" s="507">
        <v>10</v>
      </c>
      <c r="AL41" s="509">
        <v>15</v>
      </c>
      <c r="AM41" s="507">
        <v>30</v>
      </c>
      <c r="AN41" s="507">
        <v>17</v>
      </c>
      <c r="AO41" s="507">
        <v>13</v>
      </c>
      <c r="AP41" s="508">
        <v>41</v>
      </c>
      <c r="AQ41" s="507">
        <v>22</v>
      </c>
      <c r="AR41" s="509">
        <v>19</v>
      </c>
      <c r="AS41" s="507">
        <v>25</v>
      </c>
      <c r="AT41" s="507">
        <v>12</v>
      </c>
      <c r="AU41" s="507">
        <v>13</v>
      </c>
      <c r="AV41" s="507">
        <v>15</v>
      </c>
      <c r="AW41" s="507">
        <v>8</v>
      </c>
      <c r="AX41" s="507">
        <v>7</v>
      </c>
      <c r="AY41" s="508">
        <v>19</v>
      </c>
      <c r="AZ41" s="507">
        <v>5</v>
      </c>
      <c r="BA41" s="509">
        <v>14</v>
      </c>
      <c r="BB41" s="507">
        <v>23</v>
      </c>
      <c r="BC41" s="507">
        <v>9</v>
      </c>
      <c r="BD41" s="507">
        <v>14</v>
      </c>
      <c r="BE41" s="508">
        <v>35</v>
      </c>
      <c r="BF41" s="507">
        <v>6</v>
      </c>
      <c r="BG41" s="509">
        <v>29</v>
      </c>
      <c r="BH41" s="507">
        <v>1</v>
      </c>
      <c r="BI41" s="507">
        <v>1</v>
      </c>
      <c r="BJ41" s="507" t="s">
        <v>319</v>
      </c>
    </row>
    <row r="42" spans="1:62" ht="12.75" customHeight="1">
      <c r="A42" s="490" t="s">
        <v>1018</v>
      </c>
      <c r="B42" s="502"/>
      <c r="C42" s="492">
        <v>3744</v>
      </c>
      <c r="D42" s="492">
        <v>1761</v>
      </c>
      <c r="E42" s="504">
        <v>1983</v>
      </c>
      <c r="F42" s="492">
        <v>198</v>
      </c>
      <c r="G42" s="492">
        <v>100</v>
      </c>
      <c r="H42" s="504">
        <v>98</v>
      </c>
      <c r="I42" s="492">
        <v>212</v>
      </c>
      <c r="J42" s="492">
        <v>106</v>
      </c>
      <c r="K42" s="492">
        <v>106</v>
      </c>
      <c r="L42" s="503">
        <v>210</v>
      </c>
      <c r="M42" s="492">
        <v>112</v>
      </c>
      <c r="N42" s="504">
        <v>98</v>
      </c>
      <c r="O42" s="492">
        <v>166</v>
      </c>
      <c r="P42" s="492">
        <v>80</v>
      </c>
      <c r="Q42" s="492">
        <v>86</v>
      </c>
      <c r="R42" s="492">
        <v>160</v>
      </c>
      <c r="S42" s="492">
        <v>73</v>
      </c>
      <c r="T42" s="492">
        <v>87</v>
      </c>
      <c r="U42" s="503">
        <v>173</v>
      </c>
      <c r="V42" s="492">
        <v>76</v>
      </c>
      <c r="W42" s="504">
        <v>97</v>
      </c>
      <c r="X42" s="492">
        <v>265</v>
      </c>
      <c r="Y42" s="492">
        <v>118</v>
      </c>
      <c r="Z42" s="492">
        <v>147</v>
      </c>
      <c r="AA42" s="503">
        <v>325</v>
      </c>
      <c r="AB42" s="492">
        <v>157</v>
      </c>
      <c r="AC42" s="504">
        <v>168</v>
      </c>
      <c r="AD42" s="492">
        <v>327</v>
      </c>
      <c r="AE42" s="492">
        <v>158</v>
      </c>
      <c r="AF42" s="492">
        <v>169</v>
      </c>
      <c r="AG42" s="492">
        <v>307</v>
      </c>
      <c r="AH42" s="492">
        <v>144</v>
      </c>
      <c r="AI42" s="492">
        <v>163</v>
      </c>
      <c r="AJ42" s="503">
        <v>240</v>
      </c>
      <c r="AK42" s="492">
        <v>113</v>
      </c>
      <c r="AL42" s="504">
        <v>127</v>
      </c>
      <c r="AM42" s="492">
        <v>250</v>
      </c>
      <c r="AN42" s="492">
        <v>118</v>
      </c>
      <c r="AO42" s="492">
        <v>132</v>
      </c>
      <c r="AP42" s="503">
        <v>297</v>
      </c>
      <c r="AQ42" s="492">
        <v>135</v>
      </c>
      <c r="AR42" s="504">
        <v>162</v>
      </c>
      <c r="AS42" s="492">
        <v>210</v>
      </c>
      <c r="AT42" s="492">
        <v>96</v>
      </c>
      <c r="AU42" s="492">
        <v>114</v>
      </c>
      <c r="AV42" s="492">
        <v>154</v>
      </c>
      <c r="AW42" s="492">
        <v>66</v>
      </c>
      <c r="AX42" s="492">
        <v>88</v>
      </c>
      <c r="AY42" s="503">
        <v>129</v>
      </c>
      <c r="AZ42" s="492">
        <v>58</v>
      </c>
      <c r="BA42" s="504">
        <v>71</v>
      </c>
      <c r="BB42" s="492">
        <v>66</v>
      </c>
      <c r="BC42" s="492">
        <v>30</v>
      </c>
      <c r="BD42" s="492">
        <v>36</v>
      </c>
      <c r="BE42" s="503">
        <v>53</v>
      </c>
      <c r="BF42" s="492">
        <v>19</v>
      </c>
      <c r="BG42" s="504">
        <v>34</v>
      </c>
      <c r="BH42" s="492">
        <v>2</v>
      </c>
      <c r="BI42" s="492">
        <v>2</v>
      </c>
      <c r="BJ42" s="492" t="s">
        <v>319</v>
      </c>
    </row>
    <row r="43" spans="1:62" ht="12.75" customHeight="1">
      <c r="A43" s="490" t="s">
        <v>1019</v>
      </c>
      <c r="B43" s="502"/>
      <c r="C43" s="492">
        <v>582</v>
      </c>
      <c r="D43" s="492">
        <v>258</v>
      </c>
      <c r="E43" s="504">
        <v>324</v>
      </c>
      <c r="F43" s="492">
        <v>12</v>
      </c>
      <c r="G43" s="492">
        <v>6</v>
      </c>
      <c r="H43" s="504">
        <v>6</v>
      </c>
      <c r="I43" s="492">
        <v>24</v>
      </c>
      <c r="J43" s="492">
        <v>12</v>
      </c>
      <c r="K43" s="492">
        <v>12</v>
      </c>
      <c r="L43" s="503">
        <v>28</v>
      </c>
      <c r="M43" s="492">
        <v>16</v>
      </c>
      <c r="N43" s="504">
        <v>12</v>
      </c>
      <c r="O43" s="492">
        <v>14</v>
      </c>
      <c r="P43" s="492">
        <v>7</v>
      </c>
      <c r="Q43" s="492">
        <v>7</v>
      </c>
      <c r="R43" s="492">
        <v>20</v>
      </c>
      <c r="S43" s="492">
        <v>11</v>
      </c>
      <c r="T43" s="492">
        <v>9</v>
      </c>
      <c r="U43" s="503">
        <v>39</v>
      </c>
      <c r="V43" s="492">
        <v>18</v>
      </c>
      <c r="W43" s="504">
        <v>21</v>
      </c>
      <c r="X43" s="492">
        <v>22</v>
      </c>
      <c r="Y43" s="492">
        <v>6</v>
      </c>
      <c r="Z43" s="492">
        <v>16</v>
      </c>
      <c r="AA43" s="503">
        <v>40</v>
      </c>
      <c r="AB43" s="492">
        <v>20</v>
      </c>
      <c r="AC43" s="504">
        <v>20</v>
      </c>
      <c r="AD43" s="492">
        <v>36</v>
      </c>
      <c r="AE43" s="492">
        <v>17</v>
      </c>
      <c r="AF43" s="492">
        <v>19</v>
      </c>
      <c r="AG43" s="492">
        <v>28</v>
      </c>
      <c r="AH43" s="492">
        <v>15</v>
      </c>
      <c r="AI43" s="492">
        <v>13</v>
      </c>
      <c r="AJ43" s="503">
        <v>34</v>
      </c>
      <c r="AK43" s="492">
        <v>13</v>
      </c>
      <c r="AL43" s="504">
        <v>21</v>
      </c>
      <c r="AM43" s="492">
        <v>42</v>
      </c>
      <c r="AN43" s="492">
        <v>21</v>
      </c>
      <c r="AO43" s="492">
        <v>21</v>
      </c>
      <c r="AP43" s="503">
        <v>58</v>
      </c>
      <c r="AQ43" s="492">
        <v>26</v>
      </c>
      <c r="AR43" s="504">
        <v>32</v>
      </c>
      <c r="AS43" s="492">
        <v>45</v>
      </c>
      <c r="AT43" s="492">
        <v>17</v>
      </c>
      <c r="AU43" s="492">
        <v>28</v>
      </c>
      <c r="AV43" s="492">
        <v>54</v>
      </c>
      <c r="AW43" s="492">
        <v>22</v>
      </c>
      <c r="AX43" s="492">
        <v>32</v>
      </c>
      <c r="AY43" s="503">
        <v>33</v>
      </c>
      <c r="AZ43" s="492">
        <v>12</v>
      </c>
      <c r="BA43" s="504">
        <v>21</v>
      </c>
      <c r="BB43" s="492">
        <v>33</v>
      </c>
      <c r="BC43" s="492">
        <v>13</v>
      </c>
      <c r="BD43" s="492">
        <v>20</v>
      </c>
      <c r="BE43" s="503">
        <v>20</v>
      </c>
      <c r="BF43" s="492">
        <v>6</v>
      </c>
      <c r="BG43" s="504">
        <v>14</v>
      </c>
      <c r="BH43" s="492" t="s">
        <v>319</v>
      </c>
      <c r="BI43" s="492" t="s">
        <v>319</v>
      </c>
      <c r="BJ43" s="492" t="s">
        <v>319</v>
      </c>
    </row>
    <row r="44" spans="1:62" ht="12.75" customHeight="1">
      <c r="A44" s="490" t="s">
        <v>1020</v>
      </c>
      <c r="B44" s="502"/>
      <c r="C44" s="492">
        <v>570</v>
      </c>
      <c r="D44" s="492">
        <v>242</v>
      </c>
      <c r="E44" s="504">
        <v>328</v>
      </c>
      <c r="F44" s="492">
        <v>19</v>
      </c>
      <c r="G44" s="492">
        <v>9</v>
      </c>
      <c r="H44" s="504">
        <v>10</v>
      </c>
      <c r="I44" s="492">
        <v>28</v>
      </c>
      <c r="J44" s="492">
        <v>15</v>
      </c>
      <c r="K44" s="492">
        <v>13</v>
      </c>
      <c r="L44" s="503">
        <v>24</v>
      </c>
      <c r="M44" s="492">
        <v>13</v>
      </c>
      <c r="N44" s="504">
        <v>11</v>
      </c>
      <c r="O44" s="492">
        <v>25</v>
      </c>
      <c r="P44" s="492">
        <v>7</v>
      </c>
      <c r="Q44" s="492">
        <v>18</v>
      </c>
      <c r="R44" s="492">
        <v>29</v>
      </c>
      <c r="S44" s="492">
        <v>13</v>
      </c>
      <c r="T44" s="492">
        <v>16</v>
      </c>
      <c r="U44" s="503">
        <v>26</v>
      </c>
      <c r="V44" s="492">
        <v>12</v>
      </c>
      <c r="W44" s="504">
        <v>14</v>
      </c>
      <c r="X44" s="492">
        <v>34</v>
      </c>
      <c r="Y44" s="492">
        <v>12</v>
      </c>
      <c r="Z44" s="492">
        <v>22</v>
      </c>
      <c r="AA44" s="503">
        <v>39</v>
      </c>
      <c r="AB44" s="492">
        <v>14</v>
      </c>
      <c r="AC44" s="504">
        <v>25</v>
      </c>
      <c r="AD44" s="492">
        <v>49</v>
      </c>
      <c r="AE44" s="492">
        <v>20</v>
      </c>
      <c r="AF44" s="492">
        <v>29</v>
      </c>
      <c r="AG44" s="492">
        <v>38</v>
      </c>
      <c r="AH44" s="492">
        <v>16</v>
      </c>
      <c r="AI44" s="492">
        <v>22</v>
      </c>
      <c r="AJ44" s="503">
        <v>47</v>
      </c>
      <c r="AK44" s="492">
        <v>23</v>
      </c>
      <c r="AL44" s="504">
        <v>24</v>
      </c>
      <c r="AM44" s="492">
        <v>37</v>
      </c>
      <c r="AN44" s="492">
        <v>14</v>
      </c>
      <c r="AO44" s="492">
        <v>23</v>
      </c>
      <c r="AP44" s="503">
        <v>50</v>
      </c>
      <c r="AQ44" s="492">
        <v>22</v>
      </c>
      <c r="AR44" s="504">
        <v>28</v>
      </c>
      <c r="AS44" s="492">
        <v>40</v>
      </c>
      <c r="AT44" s="492">
        <v>20</v>
      </c>
      <c r="AU44" s="492">
        <v>20</v>
      </c>
      <c r="AV44" s="492">
        <v>27</v>
      </c>
      <c r="AW44" s="492">
        <v>13</v>
      </c>
      <c r="AX44" s="492">
        <v>14</v>
      </c>
      <c r="AY44" s="503">
        <v>25</v>
      </c>
      <c r="AZ44" s="492">
        <v>11</v>
      </c>
      <c r="BA44" s="504">
        <v>14</v>
      </c>
      <c r="BB44" s="492">
        <v>21</v>
      </c>
      <c r="BC44" s="492">
        <v>6</v>
      </c>
      <c r="BD44" s="492">
        <v>15</v>
      </c>
      <c r="BE44" s="503">
        <v>11</v>
      </c>
      <c r="BF44" s="492">
        <v>2</v>
      </c>
      <c r="BG44" s="504">
        <v>9</v>
      </c>
      <c r="BH44" s="492">
        <v>1</v>
      </c>
      <c r="BI44" s="492" t="s">
        <v>319</v>
      </c>
      <c r="BJ44" s="492">
        <v>1</v>
      </c>
    </row>
    <row r="45" spans="1:62" ht="12.75" customHeight="1">
      <c r="A45" s="490" t="s">
        <v>1021</v>
      </c>
      <c r="B45" s="502"/>
      <c r="C45" s="492">
        <v>851</v>
      </c>
      <c r="D45" s="492">
        <v>391</v>
      </c>
      <c r="E45" s="504">
        <v>460</v>
      </c>
      <c r="F45" s="492">
        <v>49</v>
      </c>
      <c r="G45" s="492">
        <v>29</v>
      </c>
      <c r="H45" s="504">
        <v>20</v>
      </c>
      <c r="I45" s="492">
        <v>37</v>
      </c>
      <c r="J45" s="492">
        <v>22</v>
      </c>
      <c r="K45" s="492">
        <v>15</v>
      </c>
      <c r="L45" s="503">
        <v>42</v>
      </c>
      <c r="M45" s="492">
        <v>18</v>
      </c>
      <c r="N45" s="504">
        <v>24</v>
      </c>
      <c r="O45" s="492">
        <v>30</v>
      </c>
      <c r="P45" s="492">
        <v>14</v>
      </c>
      <c r="Q45" s="492">
        <v>16</v>
      </c>
      <c r="R45" s="492">
        <v>33</v>
      </c>
      <c r="S45" s="492">
        <v>10</v>
      </c>
      <c r="T45" s="492">
        <v>23</v>
      </c>
      <c r="U45" s="503">
        <v>65</v>
      </c>
      <c r="V45" s="492">
        <v>27</v>
      </c>
      <c r="W45" s="504">
        <v>38</v>
      </c>
      <c r="X45" s="492">
        <v>69</v>
      </c>
      <c r="Y45" s="492">
        <v>29</v>
      </c>
      <c r="Z45" s="492">
        <v>40</v>
      </c>
      <c r="AA45" s="503">
        <v>71</v>
      </c>
      <c r="AB45" s="492">
        <v>37</v>
      </c>
      <c r="AC45" s="504">
        <v>34</v>
      </c>
      <c r="AD45" s="492">
        <v>65</v>
      </c>
      <c r="AE45" s="492">
        <v>35</v>
      </c>
      <c r="AF45" s="492">
        <v>30</v>
      </c>
      <c r="AG45" s="492">
        <v>50</v>
      </c>
      <c r="AH45" s="492">
        <v>20</v>
      </c>
      <c r="AI45" s="492">
        <v>30</v>
      </c>
      <c r="AJ45" s="503">
        <v>48</v>
      </c>
      <c r="AK45" s="492">
        <v>18</v>
      </c>
      <c r="AL45" s="504">
        <v>30</v>
      </c>
      <c r="AM45" s="492">
        <v>51</v>
      </c>
      <c r="AN45" s="492">
        <v>27</v>
      </c>
      <c r="AO45" s="492">
        <v>24</v>
      </c>
      <c r="AP45" s="503">
        <v>56</v>
      </c>
      <c r="AQ45" s="492">
        <v>27</v>
      </c>
      <c r="AR45" s="504">
        <v>29</v>
      </c>
      <c r="AS45" s="492">
        <v>46</v>
      </c>
      <c r="AT45" s="492">
        <v>19</v>
      </c>
      <c r="AU45" s="492">
        <v>27</v>
      </c>
      <c r="AV45" s="492">
        <v>51</v>
      </c>
      <c r="AW45" s="492">
        <v>28</v>
      </c>
      <c r="AX45" s="492">
        <v>23</v>
      </c>
      <c r="AY45" s="503">
        <v>36</v>
      </c>
      <c r="AZ45" s="492">
        <v>14</v>
      </c>
      <c r="BA45" s="504">
        <v>22</v>
      </c>
      <c r="BB45" s="492">
        <v>28</v>
      </c>
      <c r="BC45" s="492">
        <v>12</v>
      </c>
      <c r="BD45" s="492">
        <v>16</v>
      </c>
      <c r="BE45" s="503">
        <v>23</v>
      </c>
      <c r="BF45" s="492">
        <v>5</v>
      </c>
      <c r="BG45" s="504">
        <v>18</v>
      </c>
      <c r="BH45" s="492">
        <v>1</v>
      </c>
      <c r="BI45" s="492" t="s">
        <v>319</v>
      </c>
      <c r="BJ45" s="492">
        <v>1</v>
      </c>
    </row>
    <row r="46" spans="1:62" ht="12.75" customHeight="1">
      <c r="A46" s="490" t="s">
        <v>1022</v>
      </c>
      <c r="B46" s="502"/>
      <c r="C46" s="492">
        <v>914</v>
      </c>
      <c r="D46" s="492">
        <v>401</v>
      </c>
      <c r="E46" s="504">
        <v>513</v>
      </c>
      <c r="F46" s="492">
        <v>24</v>
      </c>
      <c r="G46" s="492">
        <v>13</v>
      </c>
      <c r="H46" s="504">
        <v>11</v>
      </c>
      <c r="I46" s="492">
        <v>28</v>
      </c>
      <c r="J46" s="492">
        <v>14</v>
      </c>
      <c r="K46" s="492">
        <v>14</v>
      </c>
      <c r="L46" s="503">
        <v>37</v>
      </c>
      <c r="M46" s="492">
        <v>25</v>
      </c>
      <c r="N46" s="504">
        <v>12</v>
      </c>
      <c r="O46" s="492">
        <v>34</v>
      </c>
      <c r="P46" s="492">
        <v>11</v>
      </c>
      <c r="Q46" s="492">
        <v>23</v>
      </c>
      <c r="R46" s="492">
        <v>44</v>
      </c>
      <c r="S46" s="492">
        <v>20</v>
      </c>
      <c r="T46" s="492">
        <v>24</v>
      </c>
      <c r="U46" s="503">
        <v>68</v>
      </c>
      <c r="V46" s="492">
        <v>33</v>
      </c>
      <c r="W46" s="504">
        <v>35</v>
      </c>
      <c r="X46" s="492">
        <v>64</v>
      </c>
      <c r="Y46" s="492">
        <v>27</v>
      </c>
      <c r="Z46" s="492">
        <v>37</v>
      </c>
      <c r="AA46" s="503">
        <v>74</v>
      </c>
      <c r="AB46" s="492">
        <v>30</v>
      </c>
      <c r="AC46" s="504">
        <v>44</v>
      </c>
      <c r="AD46" s="492">
        <v>69</v>
      </c>
      <c r="AE46" s="492">
        <v>32</v>
      </c>
      <c r="AF46" s="492">
        <v>37</v>
      </c>
      <c r="AG46" s="492">
        <v>43</v>
      </c>
      <c r="AH46" s="492">
        <v>22</v>
      </c>
      <c r="AI46" s="492">
        <v>21</v>
      </c>
      <c r="AJ46" s="503">
        <v>67</v>
      </c>
      <c r="AK46" s="492">
        <v>24</v>
      </c>
      <c r="AL46" s="504">
        <v>43</v>
      </c>
      <c r="AM46" s="492">
        <v>67</v>
      </c>
      <c r="AN46" s="492">
        <v>30</v>
      </c>
      <c r="AO46" s="492">
        <v>37</v>
      </c>
      <c r="AP46" s="503">
        <v>74</v>
      </c>
      <c r="AQ46" s="492">
        <v>35</v>
      </c>
      <c r="AR46" s="504">
        <v>39</v>
      </c>
      <c r="AS46" s="492">
        <v>56</v>
      </c>
      <c r="AT46" s="492">
        <v>27</v>
      </c>
      <c r="AU46" s="492">
        <v>29</v>
      </c>
      <c r="AV46" s="492">
        <v>38</v>
      </c>
      <c r="AW46" s="492">
        <v>12</v>
      </c>
      <c r="AX46" s="492">
        <v>26</v>
      </c>
      <c r="AY46" s="503">
        <v>57</v>
      </c>
      <c r="AZ46" s="492">
        <v>25</v>
      </c>
      <c r="BA46" s="504">
        <v>32</v>
      </c>
      <c r="BB46" s="492">
        <v>39</v>
      </c>
      <c r="BC46" s="492">
        <v>13</v>
      </c>
      <c r="BD46" s="492">
        <v>26</v>
      </c>
      <c r="BE46" s="503">
        <v>28</v>
      </c>
      <c r="BF46" s="492">
        <v>6</v>
      </c>
      <c r="BG46" s="504">
        <v>22</v>
      </c>
      <c r="BH46" s="492">
        <v>3</v>
      </c>
      <c r="BI46" s="492">
        <v>2</v>
      </c>
      <c r="BJ46" s="492">
        <v>1</v>
      </c>
    </row>
    <row r="47" spans="1:62" ht="12.75" customHeight="1">
      <c r="A47" s="497" t="s">
        <v>1023</v>
      </c>
      <c r="B47" s="498"/>
      <c r="C47" s="499">
        <v>992</v>
      </c>
      <c r="D47" s="499">
        <v>456</v>
      </c>
      <c r="E47" s="501">
        <v>536</v>
      </c>
      <c r="F47" s="499">
        <v>48</v>
      </c>
      <c r="G47" s="499">
        <v>28</v>
      </c>
      <c r="H47" s="501">
        <v>20</v>
      </c>
      <c r="I47" s="499">
        <v>41</v>
      </c>
      <c r="J47" s="499">
        <v>25</v>
      </c>
      <c r="K47" s="499">
        <v>16</v>
      </c>
      <c r="L47" s="500">
        <v>41</v>
      </c>
      <c r="M47" s="499">
        <v>14</v>
      </c>
      <c r="N47" s="501">
        <v>27</v>
      </c>
      <c r="O47" s="499">
        <v>33</v>
      </c>
      <c r="P47" s="499">
        <v>18</v>
      </c>
      <c r="Q47" s="499">
        <v>15</v>
      </c>
      <c r="R47" s="499">
        <v>44</v>
      </c>
      <c r="S47" s="499">
        <v>17</v>
      </c>
      <c r="T47" s="499">
        <v>27</v>
      </c>
      <c r="U47" s="500">
        <v>59</v>
      </c>
      <c r="V47" s="499">
        <v>22</v>
      </c>
      <c r="W47" s="501">
        <v>37</v>
      </c>
      <c r="X47" s="499">
        <v>76</v>
      </c>
      <c r="Y47" s="499">
        <v>33</v>
      </c>
      <c r="Z47" s="499">
        <v>43</v>
      </c>
      <c r="AA47" s="500">
        <v>79</v>
      </c>
      <c r="AB47" s="499">
        <v>39</v>
      </c>
      <c r="AC47" s="501">
        <v>40</v>
      </c>
      <c r="AD47" s="499">
        <v>71</v>
      </c>
      <c r="AE47" s="499">
        <v>29</v>
      </c>
      <c r="AF47" s="499">
        <v>42</v>
      </c>
      <c r="AG47" s="499">
        <v>79</v>
      </c>
      <c r="AH47" s="499">
        <v>38</v>
      </c>
      <c r="AI47" s="499">
        <v>41</v>
      </c>
      <c r="AJ47" s="500">
        <v>56</v>
      </c>
      <c r="AK47" s="499">
        <v>26</v>
      </c>
      <c r="AL47" s="501">
        <v>30</v>
      </c>
      <c r="AM47" s="499">
        <v>57</v>
      </c>
      <c r="AN47" s="499">
        <v>28</v>
      </c>
      <c r="AO47" s="499">
        <v>29</v>
      </c>
      <c r="AP47" s="500">
        <v>74</v>
      </c>
      <c r="AQ47" s="499">
        <v>34</v>
      </c>
      <c r="AR47" s="501">
        <v>40</v>
      </c>
      <c r="AS47" s="499">
        <v>63</v>
      </c>
      <c r="AT47" s="499">
        <v>34</v>
      </c>
      <c r="AU47" s="499">
        <v>29</v>
      </c>
      <c r="AV47" s="499">
        <v>58</v>
      </c>
      <c r="AW47" s="499">
        <v>29</v>
      </c>
      <c r="AX47" s="499">
        <v>29</v>
      </c>
      <c r="AY47" s="500">
        <v>41</v>
      </c>
      <c r="AZ47" s="499">
        <v>18</v>
      </c>
      <c r="BA47" s="501">
        <v>23</v>
      </c>
      <c r="BB47" s="499">
        <v>42</v>
      </c>
      <c r="BC47" s="499">
        <v>18</v>
      </c>
      <c r="BD47" s="499">
        <v>24</v>
      </c>
      <c r="BE47" s="500">
        <v>30</v>
      </c>
      <c r="BF47" s="499">
        <v>6</v>
      </c>
      <c r="BG47" s="501">
        <v>24</v>
      </c>
      <c r="BH47" s="499" t="s">
        <v>319</v>
      </c>
      <c r="BI47" s="499" t="s">
        <v>319</v>
      </c>
      <c r="BJ47" s="499" t="s">
        <v>319</v>
      </c>
    </row>
    <row r="48" spans="1:62" ht="12.75" customHeight="1">
      <c r="A48" s="490" t="s">
        <v>1024</v>
      </c>
      <c r="B48" s="502"/>
      <c r="C48" s="492">
        <v>689</v>
      </c>
      <c r="D48" s="492">
        <v>314</v>
      </c>
      <c r="E48" s="504">
        <v>375</v>
      </c>
      <c r="F48" s="492">
        <v>34</v>
      </c>
      <c r="G48" s="492">
        <v>18</v>
      </c>
      <c r="H48" s="504">
        <v>16</v>
      </c>
      <c r="I48" s="492">
        <v>44</v>
      </c>
      <c r="J48" s="492">
        <v>25</v>
      </c>
      <c r="K48" s="492">
        <v>19</v>
      </c>
      <c r="L48" s="503">
        <v>33</v>
      </c>
      <c r="M48" s="492">
        <v>20</v>
      </c>
      <c r="N48" s="504">
        <v>13</v>
      </c>
      <c r="O48" s="492">
        <v>21</v>
      </c>
      <c r="P48" s="492">
        <v>11</v>
      </c>
      <c r="Q48" s="492">
        <v>10</v>
      </c>
      <c r="R48" s="492">
        <v>27</v>
      </c>
      <c r="S48" s="492">
        <v>10</v>
      </c>
      <c r="T48" s="492">
        <v>17</v>
      </c>
      <c r="U48" s="503">
        <v>29</v>
      </c>
      <c r="V48" s="492">
        <v>5</v>
      </c>
      <c r="W48" s="504">
        <v>24</v>
      </c>
      <c r="X48" s="492">
        <v>37</v>
      </c>
      <c r="Y48" s="492">
        <v>15</v>
      </c>
      <c r="Z48" s="492">
        <v>22</v>
      </c>
      <c r="AA48" s="503">
        <v>49</v>
      </c>
      <c r="AB48" s="492">
        <v>17</v>
      </c>
      <c r="AC48" s="504">
        <v>32</v>
      </c>
      <c r="AD48" s="492">
        <v>72</v>
      </c>
      <c r="AE48" s="492">
        <v>36</v>
      </c>
      <c r="AF48" s="492">
        <v>36</v>
      </c>
      <c r="AG48" s="492">
        <v>51</v>
      </c>
      <c r="AH48" s="492">
        <v>21</v>
      </c>
      <c r="AI48" s="492">
        <v>30</v>
      </c>
      <c r="AJ48" s="503">
        <v>54</v>
      </c>
      <c r="AK48" s="492">
        <v>27</v>
      </c>
      <c r="AL48" s="504">
        <v>27</v>
      </c>
      <c r="AM48" s="492">
        <v>51</v>
      </c>
      <c r="AN48" s="492">
        <v>27</v>
      </c>
      <c r="AO48" s="492">
        <v>24</v>
      </c>
      <c r="AP48" s="503">
        <v>50</v>
      </c>
      <c r="AQ48" s="492">
        <v>23</v>
      </c>
      <c r="AR48" s="504">
        <v>27</v>
      </c>
      <c r="AS48" s="492">
        <v>45</v>
      </c>
      <c r="AT48" s="492">
        <v>20</v>
      </c>
      <c r="AU48" s="492">
        <v>25</v>
      </c>
      <c r="AV48" s="492">
        <v>30</v>
      </c>
      <c r="AW48" s="492">
        <v>14</v>
      </c>
      <c r="AX48" s="492">
        <v>16</v>
      </c>
      <c r="AY48" s="503">
        <v>25</v>
      </c>
      <c r="AZ48" s="492">
        <v>12</v>
      </c>
      <c r="BA48" s="504">
        <v>13</v>
      </c>
      <c r="BB48" s="492">
        <v>21</v>
      </c>
      <c r="BC48" s="492">
        <v>6</v>
      </c>
      <c r="BD48" s="492">
        <v>15</v>
      </c>
      <c r="BE48" s="503">
        <v>14</v>
      </c>
      <c r="BF48" s="492">
        <v>6</v>
      </c>
      <c r="BG48" s="504">
        <v>8</v>
      </c>
      <c r="BH48" s="492">
        <v>2</v>
      </c>
      <c r="BI48" s="492">
        <v>1</v>
      </c>
      <c r="BJ48" s="492">
        <v>1</v>
      </c>
    </row>
    <row r="49" spans="1:62" ht="12.75" customHeight="1">
      <c r="A49" s="490" t="s">
        <v>1025</v>
      </c>
      <c r="B49" s="502"/>
      <c r="C49" s="492">
        <v>3730</v>
      </c>
      <c r="D49" s="492">
        <v>1738</v>
      </c>
      <c r="E49" s="504">
        <v>1992</v>
      </c>
      <c r="F49" s="492">
        <v>207</v>
      </c>
      <c r="G49" s="492">
        <v>94</v>
      </c>
      <c r="H49" s="504">
        <v>113</v>
      </c>
      <c r="I49" s="492">
        <v>208</v>
      </c>
      <c r="J49" s="492">
        <v>105</v>
      </c>
      <c r="K49" s="492">
        <v>103</v>
      </c>
      <c r="L49" s="503">
        <v>161</v>
      </c>
      <c r="M49" s="492">
        <v>88</v>
      </c>
      <c r="N49" s="504">
        <v>73</v>
      </c>
      <c r="O49" s="492">
        <v>144</v>
      </c>
      <c r="P49" s="492">
        <v>76</v>
      </c>
      <c r="Q49" s="492">
        <v>68</v>
      </c>
      <c r="R49" s="492">
        <v>158</v>
      </c>
      <c r="S49" s="492">
        <v>78</v>
      </c>
      <c r="T49" s="492">
        <v>80</v>
      </c>
      <c r="U49" s="503">
        <v>199</v>
      </c>
      <c r="V49" s="492">
        <v>93</v>
      </c>
      <c r="W49" s="504">
        <v>106</v>
      </c>
      <c r="X49" s="492">
        <v>302</v>
      </c>
      <c r="Y49" s="492">
        <v>147</v>
      </c>
      <c r="Z49" s="492">
        <v>155</v>
      </c>
      <c r="AA49" s="503">
        <v>362</v>
      </c>
      <c r="AB49" s="492">
        <v>169</v>
      </c>
      <c r="AC49" s="504">
        <v>193</v>
      </c>
      <c r="AD49" s="492">
        <v>259</v>
      </c>
      <c r="AE49" s="492">
        <v>139</v>
      </c>
      <c r="AF49" s="492">
        <v>120</v>
      </c>
      <c r="AG49" s="492">
        <v>195</v>
      </c>
      <c r="AH49" s="492">
        <v>93</v>
      </c>
      <c r="AI49" s="492">
        <v>102</v>
      </c>
      <c r="AJ49" s="503">
        <v>187</v>
      </c>
      <c r="AK49" s="492">
        <v>82</v>
      </c>
      <c r="AL49" s="504">
        <v>105</v>
      </c>
      <c r="AM49" s="492">
        <v>215</v>
      </c>
      <c r="AN49" s="492">
        <v>120</v>
      </c>
      <c r="AO49" s="492">
        <v>95</v>
      </c>
      <c r="AP49" s="503">
        <v>305</v>
      </c>
      <c r="AQ49" s="492">
        <v>129</v>
      </c>
      <c r="AR49" s="504">
        <v>176</v>
      </c>
      <c r="AS49" s="492">
        <v>232</v>
      </c>
      <c r="AT49" s="492">
        <v>104</v>
      </c>
      <c r="AU49" s="492">
        <v>128</v>
      </c>
      <c r="AV49" s="492">
        <v>219</v>
      </c>
      <c r="AW49" s="492">
        <v>89</v>
      </c>
      <c r="AX49" s="492">
        <v>130</v>
      </c>
      <c r="AY49" s="503">
        <v>162</v>
      </c>
      <c r="AZ49" s="492">
        <v>64</v>
      </c>
      <c r="BA49" s="504">
        <v>98</v>
      </c>
      <c r="BB49" s="492">
        <v>124</v>
      </c>
      <c r="BC49" s="492">
        <v>46</v>
      </c>
      <c r="BD49" s="492">
        <v>78</v>
      </c>
      <c r="BE49" s="503">
        <v>87</v>
      </c>
      <c r="BF49" s="492">
        <v>22</v>
      </c>
      <c r="BG49" s="504">
        <v>65</v>
      </c>
      <c r="BH49" s="492">
        <v>4</v>
      </c>
      <c r="BI49" s="492" t="s">
        <v>319</v>
      </c>
      <c r="BJ49" s="492">
        <v>4</v>
      </c>
    </row>
    <row r="50" spans="1:62" ht="12.75" customHeight="1">
      <c r="A50" s="490" t="s">
        <v>1026</v>
      </c>
      <c r="B50" s="502"/>
      <c r="C50" s="492">
        <v>2658</v>
      </c>
      <c r="D50" s="492">
        <v>1194</v>
      </c>
      <c r="E50" s="504">
        <v>1464</v>
      </c>
      <c r="F50" s="492">
        <v>154</v>
      </c>
      <c r="G50" s="492">
        <v>81</v>
      </c>
      <c r="H50" s="504">
        <v>73</v>
      </c>
      <c r="I50" s="492">
        <v>140</v>
      </c>
      <c r="J50" s="492">
        <v>74</v>
      </c>
      <c r="K50" s="492">
        <v>66</v>
      </c>
      <c r="L50" s="503">
        <v>123</v>
      </c>
      <c r="M50" s="492">
        <v>62</v>
      </c>
      <c r="N50" s="504">
        <v>61</v>
      </c>
      <c r="O50" s="492">
        <v>92</v>
      </c>
      <c r="P50" s="492">
        <v>42</v>
      </c>
      <c r="Q50" s="492">
        <v>50</v>
      </c>
      <c r="R50" s="492">
        <v>93</v>
      </c>
      <c r="S50" s="492">
        <v>47</v>
      </c>
      <c r="T50" s="492">
        <v>46</v>
      </c>
      <c r="U50" s="503">
        <v>112</v>
      </c>
      <c r="V50" s="492">
        <v>46</v>
      </c>
      <c r="W50" s="504">
        <v>66</v>
      </c>
      <c r="X50" s="492">
        <v>180</v>
      </c>
      <c r="Y50" s="492">
        <v>80</v>
      </c>
      <c r="Z50" s="492">
        <v>100</v>
      </c>
      <c r="AA50" s="503">
        <v>301</v>
      </c>
      <c r="AB50" s="492">
        <v>146</v>
      </c>
      <c r="AC50" s="504">
        <v>155</v>
      </c>
      <c r="AD50" s="492">
        <v>241</v>
      </c>
      <c r="AE50" s="492">
        <v>126</v>
      </c>
      <c r="AF50" s="492">
        <v>115</v>
      </c>
      <c r="AG50" s="492">
        <v>191</v>
      </c>
      <c r="AH50" s="492">
        <v>97</v>
      </c>
      <c r="AI50" s="492">
        <v>94</v>
      </c>
      <c r="AJ50" s="503">
        <v>117</v>
      </c>
      <c r="AK50" s="492">
        <v>50</v>
      </c>
      <c r="AL50" s="504">
        <v>67</v>
      </c>
      <c r="AM50" s="492">
        <v>118</v>
      </c>
      <c r="AN50" s="492">
        <v>60</v>
      </c>
      <c r="AO50" s="492">
        <v>58</v>
      </c>
      <c r="AP50" s="503">
        <v>164</v>
      </c>
      <c r="AQ50" s="492">
        <v>68</v>
      </c>
      <c r="AR50" s="504">
        <v>96</v>
      </c>
      <c r="AS50" s="492">
        <v>153</v>
      </c>
      <c r="AT50" s="492">
        <v>60</v>
      </c>
      <c r="AU50" s="492">
        <v>93</v>
      </c>
      <c r="AV50" s="492">
        <v>100</v>
      </c>
      <c r="AW50" s="492">
        <v>44</v>
      </c>
      <c r="AX50" s="492">
        <v>56</v>
      </c>
      <c r="AY50" s="503">
        <v>115</v>
      </c>
      <c r="AZ50" s="492">
        <v>39</v>
      </c>
      <c r="BA50" s="504">
        <v>76</v>
      </c>
      <c r="BB50" s="492">
        <v>105</v>
      </c>
      <c r="BC50" s="492">
        <v>41</v>
      </c>
      <c r="BD50" s="492">
        <v>64</v>
      </c>
      <c r="BE50" s="503">
        <v>158</v>
      </c>
      <c r="BF50" s="492">
        <v>31</v>
      </c>
      <c r="BG50" s="504">
        <v>127</v>
      </c>
      <c r="BH50" s="492">
        <v>1</v>
      </c>
      <c r="BI50" s="492" t="s">
        <v>319</v>
      </c>
      <c r="BJ50" s="492">
        <v>1</v>
      </c>
    </row>
    <row r="51" spans="1:62" ht="12.75" customHeight="1">
      <c r="A51" s="505" t="s">
        <v>1027</v>
      </c>
      <c r="B51" s="506"/>
      <c r="C51" s="507">
        <v>2243</v>
      </c>
      <c r="D51" s="507">
        <v>1079</v>
      </c>
      <c r="E51" s="509">
        <v>1164</v>
      </c>
      <c r="F51" s="507">
        <v>141</v>
      </c>
      <c r="G51" s="507">
        <v>77</v>
      </c>
      <c r="H51" s="509">
        <v>64</v>
      </c>
      <c r="I51" s="507">
        <v>128</v>
      </c>
      <c r="J51" s="507">
        <v>69</v>
      </c>
      <c r="K51" s="507">
        <v>59</v>
      </c>
      <c r="L51" s="508">
        <v>100</v>
      </c>
      <c r="M51" s="507">
        <v>49</v>
      </c>
      <c r="N51" s="509">
        <v>51</v>
      </c>
      <c r="O51" s="507">
        <v>92</v>
      </c>
      <c r="P51" s="507">
        <v>59</v>
      </c>
      <c r="Q51" s="507">
        <v>33</v>
      </c>
      <c r="R51" s="507">
        <v>85</v>
      </c>
      <c r="S51" s="507">
        <v>48</v>
      </c>
      <c r="T51" s="507">
        <v>37</v>
      </c>
      <c r="U51" s="508">
        <v>108</v>
      </c>
      <c r="V51" s="507">
        <v>53</v>
      </c>
      <c r="W51" s="509">
        <v>55</v>
      </c>
      <c r="X51" s="507">
        <v>165</v>
      </c>
      <c r="Y51" s="507">
        <v>66</v>
      </c>
      <c r="Z51" s="507">
        <v>99</v>
      </c>
      <c r="AA51" s="508">
        <v>229</v>
      </c>
      <c r="AB51" s="507">
        <v>112</v>
      </c>
      <c r="AC51" s="509">
        <v>117</v>
      </c>
      <c r="AD51" s="507">
        <v>160</v>
      </c>
      <c r="AE51" s="507">
        <v>71</v>
      </c>
      <c r="AF51" s="507">
        <v>89</v>
      </c>
      <c r="AG51" s="507">
        <v>123</v>
      </c>
      <c r="AH51" s="507">
        <v>58</v>
      </c>
      <c r="AI51" s="507">
        <v>65</v>
      </c>
      <c r="AJ51" s="508">
        <v>94</v>
      </c>
      <c r="AK51" s="507">
        <v>45</v>
      </c>
      <c r="AL51" s="509">
        <v>49</v>
      </c>
      <c r="AM51" s="507">
        <v>141</v>
      </c>
      <c r="AN51" s="507">
        <v>65</v>
      </c>
      <c r="AO51" s="507">
        <v>76</v>
      </c>
      <c r="AP51" s="508">
        <v>178</v>
      </c>
      <c r="AQ51" s="507">
        <v>80</v>
      </c>
      <c r="AR51" s="509">
        <v>98</v>
      </c>
      <c r="AS51" s="507">
        <v>177</v>
      </c>
      <c r="AT51" s="507">
        <v>80</v>
      </c>
      <c r="AU51" s="507">
        <v>97</v>
      </c>
      <c r="AV51" s="507">
        <v>131</v>
      </c>
      <c r="AW51" s="507">
        <v>65</v>
      </c>
      <c r="AX51" s="507">
        <v>66</v>
      </c>
      <c r="AY51" s="508">
        <v>86</v>
      </c>
      <c r="AZ51" s="507">
        <v>38</v>
      </c>
      <c r="BA51" s="509">
        <v>48</v>
      </c>
      <c r="BB51" s="507">
        <v>52</v>
      </c>
      <c r="BC51" s="507">
        <v>22</v>
      </c>
      <c r="BD51" s="507">
        <v>30</v>
      </c>
      <c r="BE51" s="508">
        <v>51</v>
      </c>
      <c r="BF51" s="507">
        <v>21</v>
      </c>
      <c r="BG51" s="509">
        <v>30</v>
      </c>
      <c r="BH51" s="507">
        <v>2</v>
      </c>
      <c r="BI51" s="507">
        <v>1</v>
      </c>
      <c r="BJ51" s="507">
        <v>1</v>
      </c>
    </row>
    <row r="52" spans="1:62" ht="12.75" customHeight="1">
      <c r="A52" s="490" t="s">
        <v>1028</v>
      </c>
      <c r="B52" s="502"/>
      <c r="C52" s="492">
        <v>2836</v>
      </c>
      <c r="D52" s="492">
        <v>1366</v>
      </c>
      <c r="E52" s="504">
        <v>1470</v>
      </c>
      <c r="F52" s="492">
        <v>142</v>
      </c>
      <c r="G52" s="492">
        <v>76</v>
      </c>
      <c r="H52" s="504">
        <v>66</v>
      </c>
      <c r="I52" s="492">
        <v>174</v>
      </c>
      <c r="J52" s="492">
        <v>95</v>
      </c>
      <c r="K52" s="492">
        <v>79</v>
      </c>
      <c r="L52" s="503">
        <v>145</v>
      </c>
      <c r="M52" s="492">
        <v>85</v>
      </c>
      <c r="N52" s="504">
        <v>60</v>
      </c>
      <c r="O52" s="492">
        <v>115</v>
      </c>
      <c r="P52" s="492">
        <v>63</v>
      </c>
      <c r="Q52" s="492">
        <v>52</v>
      </c>
      <c r="R52" s="492">
        <v>133</v>
      </c>
      <c r="S52" s="492">
        <v>67</v>
      </c>
      <c r="T52" s="492">
        <v>66</v>
      </c>
      <c r="U52" s="503">
        <v>148</v>
      </c>
      <c r="V52" s="492">
        <v>83</v>
      </c>
      <c r="W52" s="504">
        <v>65</v>
      </c>
      <c r="X52" s="492">
        <v>193</v>
      </c>
      <c r="Y52" s="492">
        <v>86</v>
      </c>
      <c r="Z52" s="492">
        <v>107</v>
      </c>
      <c r="AA52" s="503">
        <v>267</v>
      </c>
      <c r="AB52" s="492">
        <v>120</v>
      </c>
      <c r="AC52" s="504">
        <v>147</v>
      </c>
      <c r="AD52" s="492">
        <v>250</v>
      </c>
      <c r="AE52" s="492">
        <v>121</v>
      </c>
      <c r="AF52" s="492">
        <v>129</v>
      </c>
      <c r="AG52" s="492">
        <v>214</v>
      </c>
      <c r="AH52" s="492">
        <v>98</v>
      </c>
      <c r="AI52" s="492">
        <v>116</v>
      </c>
      <c r="AJ52" s="503">
        <v>178</v>
      </c>
      <c r="AK52" s="492">
        <v>84</v>
      </c>
      <c r="AL52" s="504">
        <v>94</v>
      </c>
      <c r="AM52" s="492">
        <v>169</v>
      </c>
      <c r="AN52" s="492">
        <v>76</v>
      </c>
      <c r="AO52" s="492">
        <v>93</v>
      </c>
      <c r="AP52" s="503">
        <v>202</v>
      </c>
      <c r="AQ52" s="492">
        <v>86</v>
      </c>
      <c r="AR52" s="504">
        <v>116</v>
      </c>
      <c r="AS52" s="492">
        <v>153</v>
      </c>
      <c r="AT52" s="492">
        <v>73</v>
      </c>
      <c r="AU52" s="492">
        <v>80</v>
      </c>
      <c r="AV52" s="492">
        <v>126</v>
      </c>
      <c r="AW52" s="492">
        <v>55</v>
      </c>
      <c r="AX52" s="492">
        <v>71</v>
      </c>
      <c r="AY52" s="503">
        <v>95</v>
      </c>
      <c r="AZ52" s="492">
        <v>42</v>
      </c>
      <c r="BA52" s="504">
        <v>53</v>
      </c>
      <c r="BB52" s="492">
        <v>68</v>
      </c>
      <c r="BC52" s="492">
        <v>28</v>
      </c>
      <c r="BD52" s="492">
        <v>40</v>
      </c>
      <c r="BE52" s="503">
        <v>51</v>
      </c>
      <c r="BF52" s="492">
        <v>16</v>
      </c>
      <c r="BG52" s="504">
        <v>35</v>
      </c>
      <c r="BH52" s="492">
        <v>13</v>
      </c>
      <c r="BI52" s="492">
        <v>12</v>
      </c>
      <c r="BJ52" s="492">
        <v>1</v>
      </c>
    </row>
    <row r="53" spans="1:62" ht="12.75" customHeight="1">
      <c r="A53" s="490" t="s">
        <v>1029</v>
      </c>
      <c r="B53" s="502"/>
      <c r="C53" s="492">
        <v>1944</v>
      </c>
      <c r="D53" s="492">
        <v>908</v>
      </c>
      <c r="E53" s="504">
        <v>1036</v>
      </c>
      <c r="F53" s="492">
        <v>99</v>
      </c>
      <c r="G53" s="492">
        <v>54</v>
      </c>
      <c r="H53" s="504">
        <v>45</v>
      </c>
      <c r="I53" s="492">
        <v>107</v>
      </c>
      <c r="J53" s="492">
        <v>45</v>
      </c>
      <c r="K53" s="492">
        <v>62</v>
      </c>
      <c r="L53" s="503">
        <v>102</v>
      </c>
      <c r="M53" s="492">
        <v>50</v>
      </c>
      <c r="N53" s="504">
        <v>52</v>
      </c>
      <c r="O53" s="492">
        <v>93</v>
      </c>
      <c r="P53" s="492">
        <v>45</v>
      </c>
      <c r="Q53" s="492">
        <v>48</v>
      </c>
      <c r="R53" s="492">
        <v>84</v>
      </c>
      <c r="S53" s="492">
        <v>49</v>
      </c>
      <c r="T53" s="492">
        <v>35</v>
      </c>
      <c r="U53" s="503">
        <v>78</v>
      </c>
      <c r="V53" s="492">
        <v>41</v>
      </c>
      <c r="W53" s="504">
        <v>37</v>
      </c>
      <c r="X53" s="492">
        <v>134</v>
      </c>
      <c r="Y53" s="492">
        <v>58</v>
      </c>
      <c r="Z53" s="492">
        <v>76</v>
      </c>
      <c r="AA53" s="503">
        <v>177</v>
      </c>
      <c r="AB53" s="492">
        <v>86</v>
      </c>
      <c r="AC53" s="504">
        <v>91</v>
      </c>
      <c r="AD53" s="492">
        <v>157</v>
      </c>
      <c r="AE53" s="492">
        <v>73</v>
      </c>
      <c r="AF53" s="492">
        <v>84</v>
      </c>
      <c r="AG53" s="492">
        <v>168</v>
      </c>
      <c r="AH53" s="492">
        <v>81</v>
      </c>
      <c r="AI53" s="492">
        <v>87</v>
      </c>
      <c r="AJ53" s="503">
        <v>106</v>
      </c>
      <c r="AK53" s="492">
        <v>44</v>
      </c>
      <c r="AL53" s="504">
        <v>62</v>
      </c>
      <c r="AM53" s="492">
        <v>130</v>
      </c>
      <c r="AN53" s="492">
        <v>58</v>
      </c>
      <c r="AO53" s="492">
        <v>72</v>
      </c>
      <c r="AP53" s="503">
        <v>136</v>
      </c>
      <c r="AQ53" s="492">
        <v>66</v>
      </c>
      <c r="AR53" s="504">
        <v>70</v>
      </c>
      <c r="AS53" s="492">
        <v>120</v>
      </c>
      <c r="AT53" s="492">
        <v>60</v>
      </c>
      <c r="AU53" s="492">
        <v>60</v>
      </c>
      <c r="AV53" s="492">
        <v>71</v>
      </c>
      <c r="AW53" s="492">
        <v>31</v>
      </c>
      <c r="AX53" s="492">
        <v>40</v>
      </c>
      <c r="AY53" s="503">
        <v>73</v>
      </c>
      <c r="AZ53" s="492">
        <v>31</v>
      </c>
      <c r="BA53" s="504">
        <v>42</v>
      </c>
      <c r="BB53" s="492">
        <v>70</v>
      </c>
      <c r="BC53" s="492">
        <v>24</v>
      </c>
      <c r="BD53" s="492">
        <v>46</v>
      </c>
      <c r="BE53" s="503">
        <v>39</v>
      </c>
      <c r="BF53" s="492">
        <v>12</v>
      </c>
      <c r="BG53" s="504">
        <v>27</v>
      </c>
      <c r="BH53" s="492" t="s">
        <v>319</v>
      </c>
      <c r="BI53" s="492" t="s">
        <v>319</v>
      </c>
      <c r="BJ53" s="492" t="s">
        <v>319</v>
      </c>
    </row>
    <row r="54" spans="1:62" ht="12.75" customHeight="1">
      <c r="A54" s="490" t="s">
        <v>1030</v>
      </c>
      <c r="B54" s="502"/>
      <c r="C54" s="492">
        <v>1935</v>
      </c>
      <c r="D54" s="492">
        <v>882</v>
      </c>
      <c r="E54" s="504">
        <v>1053</v>
      </c>
      <c r="F54" s="492">
        <v>83</v>
      </c>
      <c r="G54" s="492">
        <v>41</v>
      </c>
      <c r="H54" s="504">
        <v>42</v>
      </c>
      <c r="I54" s="492">
        <v>90</v>
      </c>
      <c r="J54" s="492">
        <v>49</v>
      </c>
      <c r="K54" s="492">
        <v>41</v>
      </c>
      <c r="L54" s="503">
        <v>109</v>
      </c>
      <c r="M54" s="492">
        <v>48</v>
      </c>
      <c r="N54" s="504">
        <v>61</v>
      </c>
      <c r="O54" s="492">
        <v>95</v>
      </c>
      <c r="P54" s="492">
        <v>47</v>
      </c>
      <c r="Q54" s="492">
        <v>48</v>
      </c>
      <c r="R54" s="492">
        <v>79</v>
      </c>
      <c r="S54" s="492">
        <v>43</v>
      </c>
      <c r="T54" s="492">
        <v>36</v>
      </c>
      <c r="U54" s="503">
        <v>88</v>
      </c>
      <c r="V54" s="492">
        <v>46</v>
      </c>
      <c r="W54" s="504">
        <v>42</v>
      </c>
      <c r="X54" s="492">
        <v>107</v>
      </c>
      <c r="Y54" s="492">
        <v>49</v>
      </c>
      <c r="Z54" s="492">
        <v>58</v>
      </c>
      <c r="AA54" s="503">
        <v>141</v>
      </c>
      <c r="AB54" s="492">
        <v>56</v>
      </c>
      <c r="AC54" s="504">
        <v>85</v>
      </c>
      <c r="AD54" s="492">
        <v>180</v>
      </c>
      <c r="AE54" s="492">
        <v>80</v>
      </c>
      <c r="AF54" s="492">
        <v>100</v>
      </c>
      <c r="AG54" s="492">
        <v>144</v>
      </c>
      <c r="AH54" s="492">
        <v>72</v>
      </c>
      <c r="AI54" s="492">
        <v>72</v>
      </c>
      <c r="AJ54" s="503">
        <v>138</v>
      </c>
      <c r="AK54" s="492">
        <v>63</v>
      </c>
      <c r="AL54" s="504">
        <v>75</v>
      </c>
      <c r="AM54" s="492">
        <v>132</v>
      </c>
      <c r="AN54" s="492">
        <v>61</v>
      </c>
      <c r="AO54" s="492">
        <v>71</v>
      </c>
      <c r="AP54" s="503">
        <v>176</v>
      </c>
      <c r="AQ54" s="492">
        <v>87</v>
      </c>
      <c r="AR54" s="504">
        <v>89</v>
      </c>
      <c r="AS54" s="492">
        <v>98</v>
      </c>
      <c r="AT54" s="492">
        <v>42</v>
      </c>
      <c r="AU54" s="492">
        <v>56</v>
      </c>
      <c r="AV54" s="492">
        <v>82</v>
      </c>
      <c r="AW54" s="492">
        <v>35</v>
      </c>
      <c r="AX54" s="492">
        <v>47</v>
      </c>
      <c r="AY54" s="503">
        <v>68</v>
      </c>
      <c r="AZ54" s="492">
        <v>31</v>
      </c>
      <c r="BA54" s="504">
        <v>37</v>
      </c>
      <c r="BB54" s="492">
        <v>57</v>
      </c>
      <c r="BC54" s="492">
        <v>21</v>
      </c>
      <c r="BD54" s="492">
        <v>36</v>
      </c>
      <c r="BE54" s="503">
        <v>67</v>
      </c>
      <c r="BF54" s="492">
        <v>10</v>
      </c>
      <c r="BG54" s="504">
        <v>57</v>
      </c>
      <c r="BH54" s="492">
        <v>1</v>
      </c>
      <c r="BI54" s="492">
        <v>1</v>
      </c>
      <c r="BJ54" s="492" t="s">
        <v>319</v>
      </c>
    </row>
    <row r="55" spans="1:62" ht="12.75" customHeight="1">
      <c r="A55" s="490" t="s">
        <v>1031</v>
      </c>
      <c r="B55" s="502"/>
      <c r="C55" s="492">
        <v>1029</v>
      </c>
      <c r="D55" s="492">
        <v>465</v>
      </c>
      <c r="E55" s="504">
        <v>564</v>
      </c>
      <c r="F55" s="492">
        <v>21</v>
      </c>
      <c r="G55" s="492">
        <v>9</v>
      </c>
      <c r="H55" s="504">
        <v>12</v>
      </c>
      <c r="I55" s="492">
        <v>34</v>
      </c>
      <c r="J55" s="492">
        <v>19</v>
      </c>
      <c r="K55" s="492">
        <v>15</v>
      </c>
      <c r="L55" s="503">
        <v>37</v>
      </c>
      <c r="M55" s="492">
        <v>19</v>
      </c>
      <c r="N55" s="504">
        <v>18</v>
      </c>
      <c r="O55" s="492">
        <v>40</v>
      </c>
      <c r="P55" s="492">
        <v>20</v>
      </c>
      <c r="Q55" s="492">
        <v>20</v>
      </c>
      <c r="R55" s="492">
        <v>52</v>
      </c>
      <c r="S55" s="492">
        <v>17</v>
      </c>
      <c r="T55" s="492">
        <v>35</v>
      </c>
      <c r="U55" s="503">
        <v>72</v>
      </c>
      <c r="V55" s="492">
        <v>22</v>
      </c>
      <c r="W55" s="504">
        <v>50</v>
      </c>
      <c r="X55" s="492">
        <v>49</v>
      </c>
      <c r="Y55" s="492">
        <v>25</v>
      </c>
      <c r="Z55" s="492">
        <v>24</v>
      </c>
      <c r="AA55" s="503">
        <v>75</v>
      </c>
      <c r="AB55" s="492">
        <v>30</v>
      </c>
      <c r="AC55" s="504">
        <v>45</v>
      </c>
      <c r="AD55" s="492">
        <v>78</v>
      </c>
      <c r="AE55" s="492">
        <v>33</v>
      </c>
      <c r="AF55" s="492">
        <v>45</v>
      </c>
      <c r="AG55" s="492">
        <v>62</v>
      </c>
      <c r="AH55" s="492">
        <v>31</v>
      </c>
      <c r="AI55" s="492">
        <v>31</v>
      </c>
      <c r="AJ55" s="503">
        <v>57</v>
      </c>
      <c r="AK55" s="492">
        <v>31</v>
      </c>
      <c r="AL55" s="504">
        <v>26</v>
      </c>
      <c r="AM55" s="492">
        <v>80</v>
      </c>
      <c r="AN55" s="492">
        <v>39</v>
      </c>
      <c r="AO55" s="492">
        <v>41</v>
      </c>
      <c r="AP55" s="503">
        <v>92</v>
      </c>
      <c r="AQ55" s="492">
        <v>42</v>
      </c>
      <c r="AR55" s="504">
        <v>50</v>
      </c>
      <c r="AS55" s="492">
        <v>87</v>
      </c>
      <c r="AT55" s="492">
        <v>44</v>
      </c>
      <c r="AU55" s="492">
        <v>43</v>
      </c>
      <c r="AV55" s="492">
        <v>66</v>
      </c>
      <c r="AW55" s="492">
        <v>28</v>
      </c>
      <c r="AX55" s="492">
        <v>38</v>
      </c>
      <c r="AY55" s="503">
        <v>49</v>
      </c>
      <c r="AZ55" s="492">
        <v>17</v>
      </c>
      <c r="BA55" s="504">
        <v>32</v>
      </c>
      <c r="BB55" s="492">
        <v>35</v>
      </c>
      <c r="BC55" s="492">
        <v>12</v>
      </c>
      <c r="BD55" s="492">
        <v>23</v>
      </c>
      <c r="BE55" s="503">
        <v>25</v>
      </c>
      <c r="BF55" s="492">
        <v>9</v>
      </c>
      <c r="BG55" s="504">
        <v>16</v>
      </c>
      <c r="BH55" s="492">
        <v>18</v>
      </c>
      <c r="BI55" s="492">
        <v>18</v>
      </c>
      <c r="BJ55" s="492" t="s">
        <v>319</v>
      </c>
    </row>
    <row r="56" spans="1:62" ht="12.75" customHeight="1">
      <c r="A56" s="490" t="s">
        <v>1032</v>
      </c>
      <c r="B56" s="502"/>
      <c r="C56" s="492">
        <v>1467</v>
      </c>
      <c r="D56" s="492">
        <v>685</v>
      </c>
      <c r="E56" s="504">
        <v>782</v>
      </c>
      <c r="F56" s="492">
        <v>41</v>
      </c>
      <c r="G56" s="492">
        <v>17</v>
      </c>
      <c r="H56" s="504">
        <v>24</v>
      </c>
      <c r="I56" s="492">
        <v>64</v>
      </c>
      <c r="J56" s="492">
        <v>35</v>
      </c>
      <c r="K56" s="492">
        <v>29</v>
      </c>
      <c r="L56" s="503">
        <v>78</v>
      </c>
      <c r="M56" s="492">
        <v>38</v>
      </c>
      <c r="N56" s="504">
        <v>40</v>
      </c>
      <c r="O56" s="492">
        <v>110</v>
      </c>
      <c r="P56" s="492">
        <v>58</v>
      </c>
      <c r="Q56" s="492">
        <v>52</v>
      </c>
      <c r="R56" s="492">
        <v>116</v>
      </c>
      <c r="S56" s="492">
        <v>56</v>
      </c>
      <c r="T56" s="492">
        <v>60</v>
      </c>
      <c r="U56" s="503">
        <v>67</v>
      </c>
      <c r="V56" s="492">
        <v>34</v>
      </c>
      <c r="W56" s="504">
        <v>33</v>
      </c>
      <c r="X56" s="492">
        <v>61</v>
      </c>
      <c r="Y56" s="492">
        <v>25</v>
      </c>
      <c r="Z56" s="492">
        <v>36</v>
      </c>
      <c r="AA56" s="503">
        <v>84</v>
      </c>
      <c r="AB56" s="492">
        <v>37</v>
      </c>
      <c r="AC56" s="504">
        <v>47</v>
      </c>
      <c r="AD56" s="492">
        <v>94</v>
      </c>
      <c r="AE56" s="492">
        <v>41</v>
      </c>
      <c r="AF56" s="492">
        <v>53</v>
      </c>
      <c r="AG56" s="492">
        <v>131</v>
      </c>
      <c r="AH56" s="492">
        <v>50</v>
      </c>
      <c r="AI56" s="492">
        <v>81</v>
      </c>
      <c r="AJ56" s="503">
        <v>147</v>
      </c>
      <c r="AK56" s="492">
        <v>54</v>
      </c>
      <c r="AL56" s="504">
        <v>93</v>
      </c>
      <c r="AM56" s="492">
        <v>121</v>
      </c>
      <c r="AN56" s="492">
        <v>59</v>
      </c>
      <c r="AO56" s="492">
        <v>62</v>
      </c>
      <c r="AP56" s="503">
        <v>137</v>
      </c>
      <c r="AQ56" s="492">
        <v>68</v>
      </c>
      <c r="AR56" s="504">
        <v>69</v>
      </c>
      <c r="AS56" s="492">
        <v>88</v>
      </c>
      <c r="AT56" s="492">
        <v>53</v>
      </c>
      <c r="AU56" s="492">
        <v>35</v>
      </c>
      <c r="AV56" s="492">
        <v>52</v>
      </c>
      <c r="AW56" s="492">
        <v>24</v>
      </c>
      <c r="AX56" s="492">
        <v>28</v>
      </c>
      <c r="AY56" s="503">
        <v>36</v>
      </c>
      <c r="AZ56" s="492">
        <v>19</v>
      </c>
      <c r="BA56" s="504">
        <v>17</v>
      </c>
      <c r="BB56" s="492">
        <v>27</v>
      </c>
      <c r="BC56" s="492">
        <v>12</v>
      </c>
      <c r="BD56" s="492">
        <v>15</v>
      </c>
      <c r="BE56" s="503">
        <v>13</v>
      </c>
      <c r="BF56" s="492">
        <v>5</v>
      </c>
      <c r="BG56" s="504">
        <v>8</v>
      </c>
      <c r="BH56" s="492" t="s">
        <v>319</v>
      </c>
      <c r="BI56" s="492" t="s">
        <v>319</v>
      </c>
      <c r="BJ56" s="492" t="s">
        <v>319</v>
      </c>
    </row>
    <row r="57" spans="1:62" ht="12.75" customHeight="1">
      <c r="A57" s="497" t="s">
        <v>1033</v>
      </c>
      <c r="B57" s="498"/>
      <c r="C57" s="499">
        <v>1437</v>
      </c>
      <c r="D57" s="499">
        <v>638</v>
      </c>
      <c r="E57" s="501">
        <v>799</v>
      </c>
      <c r="F57" s="499">
        <v>30</v>
      </c>
      <c r="G57" s="499">
        <v>15</v>
      </c>
      <c r="H57" s="501">
        <v>15</v>
      </c>
      <c r="I57" s="499">
        <v>43</v>
      </c>
      <c r="J57" s="499">
        <v>25</v>
      </c>
      <c r="K57" s="499">
        <v>18</v>
      </c>
      <c r="L57" s="500">
        <v>62</v>
      </c>
      <c r="M57" s="499">
        <v>24</v>
      </c>
      <c r="N57" s="501">
        <v>38</v>
      </c>
      <c r="O57" s="499">
        <v>47</v>
      </c>
      <c r="P57" s="499">
        <v>29</v>
      </c>
      <c r="Q57" s="499">
        <v>18</v>
      </c>
      <c r="R57" s="499">
        <v>53</v>
      </c>
      <c r="S57" s="499">
        <v>28</v>
      </c>
      <c r="T57" s="499">
        <v>25</v>
      </c>
      <c r="U57" s="500">
        <v>61</v>
      </c>
      <c r="V57" s="499">
        <v>31</v>
      </c>
      <c r="W57" s="501">
        <v>30</v>
      </c>
      <c r="X57" s="499">
        <v>61</v>
      </c>
      <c r="Y57" s="499">
        <v>24</v>
      </c>
      <c r="Z57" s="499">
        <v>37</v>
      </c>
      <c r="AA57" s="500">
        <v>66</v>
      </c>
      <c r="AB57" s="499">
        <v>32</v>
      </c>
      <c r="AC57" s="501">
        <v>34</v>
      </c>
      <c r="AD57" s="499">
        <v>89</v>
      </c>
      <c r="AE57" s="499">
        <v>40</v>
      </c>
      <c r="AF57" s="499">
        <v>49</v>
      </c>
      <c r="AG57" s="499">
        <v>61</v>
      </c>
      <c r="AH57" s="499">
        <v>31</v>
      </c>
      <c r="AI57" s="499">
        <v>30</v>
      </c>
      <c r="AJ57" s="500">
        <v>72</v>
      </c>
      <c r="AK57" s="499">
        <v>24</v>
      </c>
      <c r="AL57" s="501">
        <v>48</v>
      </c>
      <c r="AM57" s="499">
        <v>115</v>
      </c>
      <c r="AN57" s="499">
        <v>49</v>
      </c>
      <c r="AO57" s="499">
        <v>66</v>
      </c>
      <c r="AP57" s="500">
        <v>160</v>
      </c>
      <c r="AQ57" s="499">
        <v>72</v>
      </c>
      <c r="AR57" s="501">
        <v>88</v>
      </c>
      <c r="AS57" s="499">
        <v>144</v>
      </c>
      <c r="AT57" s="499">
        <v>70</v>
      </c>
      <c r="AU57" s="499">
        <v>74</v>
      </c>
      <c r="AV57" s="499">
        <v>115</v>
      </c>
      <c r="AW57" s="499">
        <v>56</v>
      </c>
      <c r="AX57" s="499">
        <v>59</v>
      </c>
      <c r="AY57" s="500">
        <v>86</v>
      </c>
      <c r="AZ57" s="499">
        <v>43</v>
      </c>
      <c r="BA57" s="501">
        <v>43</v>
      </c>
      <c r="BB57" s="499">
        <v>61</v>
      </c>
      <c r="BC57" s="499">
        <v>28</v>
      </c>
      <c r="BD57" s="499">
        <v>33</v>
      </c>
      <c r="BE57" s="500">
        <v>108</v>
      </c>
      <c r="BF57" s="499">
        <v>16</v>
      </c>
      <c r="BG57" s="501">
        <v>92</v>
      </c>
      <c r="BH57" s="499">
        <v>3</v>
      </c>
      <c r="BI57" s="499">
        <v>1</v>
      </c>
      <c r="BJ57" s="499">
        <v>2</v>
      </c>
    </row>
    <row r="58" spans="1:62" ht="12.75" customHeight="1">
      <c r="A58" s="490" t="s">
        <v>1034</v>
      </c>
      <c r="B58" s="502"/>
      <c r="C58" s="492">
        <v>4258</v>
      </c>
      <c r="D58" s="492">
        <v>1969</v>
      </c>
      <c r="E58" s="504">
        <v>2289</v>
      </c>
      <c r="F58" s="492">
        <v>164</v>
      </c>
      <c r="G58" s="492">
        <v>81</v>
      </c>
      <c r="H58" s="504">
        <v>83</v>
      </c>
      <c r="I58" s="492">
        <v>174</v>
      </c>
      <c r="J58" s="492">
        <v>83</v>
      </c>
      <c r="K58" s="492">
        <v>91</v>
      </c>
      <c r="L58" s="503">
        <v>156</v>
      </c>
      <c r="M58" s="492">
        <v>85</v>
      </c>
      <c r="N58" s="504">
        <v>71</v>
      </c>
      <c r="O58" s="492">
        <v>203</v>
      </c>
      <c r="P58" s="492">
        <v>93</v>
      </c>
      <c r="Q58" s="492">
        <v>110</v>
      </c>
      <c r="R58" s="492">
        <v>197</v>
      </c>
      <c r="S58" s="492">
        <v>96</v>
      </c>
      <c r="T58" s="492">
        <v>101</v>
      </c>
      <c r="U58" s="503">
        <v>249</v>
      </c>
      <c r="V58" s="492">
        <v>129</v>
      </c>
      <c r="W58" s="504">
        <v>120</v>
      </c>
      <c r="X58" s="492">
        <v>263</v>
      </c>
      <c r="Y58" s="492">
        <v>129</v>
      </c>
      <c r="Z58" s="492">
        <v>134</v>
      </c>
      <c r="AA58" s="503">
        <v>334</v>
      </c>
      <c r="AB58" s="492">
        <v>148</v>
      </c>
      <c r="AC58" s="504">
        <v>186</v>
      </c>
      <c r="AD58" s="492">
        <v>296</v>
      </c>
      <c r="AE58" s="492">
        <v>139</v>
      </c>
      <c r="AF58" s="492">
        <v>157</v>
      </c>
      <c r="AG58" s="492">
        <v>273</v>
      </c>
      <c r="AH58" s="492">
        <v>123</v>
      </c>
      <c r="AI58" s="492">
        <v>150</v>
      </c>
      <c r="AJ58" s="503">
        <v>259</v>
      </c>
      <c r="AK58" s="492">
        <v>109</v>
      </c>
      <c r="AL58" s="504">
        <v>150</v>
      </c>
      <c r="AM58" s="492">
        <v>341</v>
      </c>
      <c r="AN58" s="492">
        <v>153</v>
      </c>
      <c r="AO58" s="492">
        <v>188</v>
      </c>
      <c r="AP58" s="503">
        <v>415</v>
      </c>
      <c r="AQ58" s="492">
        <v>195</v>
      </c>
      <c r="AR58" s="504">
        <v>220</v>
      </c>
      <c r="AS58" s="492">
        <v>352</v>
      </c>
      <c r="AT58" s="492">
        <v>157</v>
      </c>
      <c r="AU58" s="492">
        <v>195</v>
      </c>
      <c r="AV58" s="492">
        <v>249</v>
      </c>
      <c r="AW58" s="492">
        <v>115</v>
      </c>
      <c r="AX58" s="492">
        <v>134</v>
      </c>
      <c r="AY58" s="503">
        <v>171</v>
      </c>
      <c r="AZ58" s="492">
        <v>76</v>
      </c>
      <c r="BA58" s="504">
        <v>95</v>
      </c>
      <c r="BB58" s="492">
        <v>88</v>
      </c>
      <c r="BC58" s="492">
        <v>32</v>
      </c>
      <c r="BD58" s="492">
        <v>56</v>
      </c>
      <c r="BE58" s="503">
        <v>61</v>
      </c>
      <c r="BF58" s="492">
        <v>22</v>
      </c>
      <c r="BG58" s="504">
        <v>39</v>
      </c>
      <c r="BH58" s="492">
        <v>13</v>
      </c>
      <c r="BI58" s="492">
        <v>4</v>
      </c>
      <c r="BJ58" s="492">
        <v>9</v>
      </c>
    </row>
    <row r="59" spans="1:62" ht="12.75" customHeight="1">
      <c r="A59" s="490" t="s">
        <v>1035</v>
      </c>
      <c r="B59" s="502"/>
      <c r="C59" s="492">
        <v>3278</v>
      </c>
      <c r="D59" s="492">
        <v>1511</v>
      </c>
      <c r="E59" s="504">
        <v>1767</v>
      </c>
      <c r="F59" s="492">
        <v>121</v>
      </c>
      <c r="G59" s="492">
        <v>63</v>
      </c>
      <c r="H59" s="504">
        <v>58</v>
      </c>
      <c r="I59" s="492">
        <v>115</v>
      </c>
      <c r="J59" s="492">
        <v>58</v>
      </c>
      <c r="K59" s="492">
        <v>57</v>
      </c>
      <c r="L59" s="503">
        <v>132</v>
      </c>
      <c r="M59" s="492">
        <v>64</v>
      </c>
      <c r="N59" s="504">
        <v>68</v>
      </c>
      <c r="O59" s="492">
        <v>169</v>
      </c>
      <c r="P59" s="492">
        <v>92</v>
      </c>
      <c r="Q59" s="492">
        <v>77</v>
      </c>
      <c r="R59" s="492">
        <v>138</v>
      </c>
      <c r="S59" s="492">
        <v>67</v>
      </c>
      <c r="T59" s="492">
        <v>71</v>
      </c>
      <c r="U59" s="503">
        <v>191</v>
      </c>
      <c r="V59" s="492">
        <v>91</v>
      </c>
      <c r="W59" s="504">
        <v>100</v>
      </c>
      <c r="X59" s="492">
        <v>207</v>
      </c>
      <c r="Y59" s="492">
        <v>93</v>
      </c>
      <c r="Z59" s="492">
        <v>114</v>
      </c>
      <c r="AA59" s="503">
        <v>253</v>
      </c>
      <c r="AB59" s="492">
        <v>122</v>
      </c>
      <c r="AC59" s="504">
        <v>131</v>
      </c>
      <c r="AD59" s="492">
        <v>235</v>
      </c>
      <c r="AE59" s="492">
        <v>108</v>
      </c>
      <c r="AF59" s="492">
        <v>127</v>
      </c>
      <c r="AG59" s="492">
        <v>204</v>
      </c>
      <c r="AH59" s="492">
        <v>73</v>
      </c>
      <c r="AI59" s="492">
        <v>131</v>
      </c>
      <c r="AJ59" s="503">
        <v>199</v>
      </c>
      <c r="AK59" s="492">
        <v>86</v>
      </c>
      <c r="AL59" s="504">
        <v>113</v>
      </c>
      <c r="AM59" s="492">
        <v>234</v>
      </c>
      <c r="AN59" s="492">
        <v>109</v>
      </c>
      <c r="AO59" s="492">
        <v>125</v>
      </c>
      <c r="AP59" s="503">
        <v>330</v>
      </c>
      <c r="AQ59" s="492">
        <v>149</v>
      </c>
      <c r="AR59" s="504">
        <v>181</v>
      </c>
      <c r="AS59" s="492">
        <v>272</v>
      </c>
      <c r="AT59" s="492">
        <v>117</v>
      </c>
      <c r="AU59" s="492">
        <v>155</v>
      </c>
      <c r="AV59" s="492">
        <v>216</v>
      </c>
      <c r="AW59" s="492">
        <v>112</v>
      </c>
      <c r="AX59" s="492">
        <v>104</v>
      </c>
      <c r="AY59" s="503">
        <v>143</v>
      </c>
      <c r="AZ59" s="492">
        <v>66</v>
      </c>
      <c r="BA59" s="504">
        <v>77</v>
      </c>
      <c r="BB59" s="492">
        <v>58</v>
      </c>
      <c r="BC59" s="492">
        <v>19</v>
      </c>
      <c r="BD59" s="492">
        <v>39</v>
      </c>
      <c r="BE59" s="503">
        <v>34</v>
      </c>
      <c r="BF59" s="492">
        <v>10</v>
      </c>
      <c r="BG59" s="504">
        <v>24</v>
      </c>
      <c r="BH59" s="492">
        <v>27</v>
      </c>
      <c r="BI59" s="492">
        <v>12</v>
      </c>
      <c r="BJ59" s="492">
        <v>15</v>
      </c>
    </row>
    <row r="60" spans="1:62" ht="12.75" customHeight="1">
      <c r="A60" s="490" t="s">
        <v>1036</v>
      </c>
      <c r="B60" s="502"/>
      <c r="C60" s="492">
        <v>1676</v>
      </c>
      <c r="D60" s="492">
        <v>768</v>
      </c>
      <c r="E60" s="504">
        <v>908</v>
      </c>
      <c r="F60" s="492">
        <v>30</v>
      </c>
      <c r="G60" s="492">
        <v>16</v>
      </c>
      <c r="H60" s="504">
        <v>14</v>
      </c>
      <c r="I60" s="492">
        <v>39</v>
      </c>
      <c r="J60" s="492">
        <v>23</v>
      </c>
      <c r="K60" s="492">
        <v>16</v>
      </c>
      <c r="L60" s="503">
        <v>44</v>
      </c>
      <c r="M60" s="492">
        <v>30</v>
      </c>
      <c r="N60" s="504">
        <v>14</v>
      </c>
      <c r="O60" s="492">
        <v>63</v>
      </c>
      <c r="P60" s="492">
        <v>35</v>
      </c>
      <c r="Q60" s="492">
        <v>28</v>
      </c>
      <c r="R60" s="492">
        <v>84</v>
      </c>
      <c r="S60" s="492">
        <v>39</v>
      </c>
      <c r="T60" s="492">
        <v>45</v>
      </c>
      <c r="U60" s="503">
        <v>84</v>
      </c>
      <c r="V60" s="492">
        <v>33</v>
      </c>
      <c r="W60" s="504">
        <v>51</v>
      </c>
      <c r="X60" s="492">
        <v>82</v>
      </c>
      <c r="Y60" s="492">
        <v>25</v>
      </c>
      <c r="Z60" s="492">
        <v>57</v>
      </c>
      <c r="AA60" s="503">
        <v>72</v>
      </c>
      <c r="AB60" s="492">
        <v>34</v>
      </c>
      <c r="AC60" s="504">
        <v>38</v>
      </c>
      <c r="AD60" s="492">
        <v>63</v>
      </c>
      <c r="AE60" s="492">
        <v>23</v>
      </c>
      <c r="AF60" s="492">
        <v>40</v>
      </c>
      <c r="AG60" s="492">
        <v>67</v>
      </c>
      <c r="AH60" s="492">
        <v>27</v>
      </c>
      <c r="AI60" s="492">
        <v>40</v>
      </c>
      <c r="AJ60" s="503">
        <v>104</v>
      </c>
      <c r="AK60" s="492">
        <v>36</v>
      </c>
      <c r="AL60" s="504">
        <v>68</v>
      </c>
      <c r="AM60" s="492">
        <v>172</v>
      </c>
      <c r="AN60" s="492">
        <v>65</v>
      </c>
      <c r="AO60" s="492">
        <v>107</v>
      </c>
      <c r="AP60" s="503">
        <v>215</v>
      </c>
      <c r="AQ60" s="492">
        <v>110</v>
      </c>
      <c r="AR60" s="504">
        <v>105</v>
      </c>
      <c r="AS60" s="492">
        <v>204</v>
      </c>
      <c r="AT60" s="492">
        <v>92</v>
      </c>
      <c r="AU60" s="492">
        <v>112</v>
      </c>
      <c r="AV60" s="492">
        <v>154</v>
      </c>
      <c r="AW60" s="492">
        <v>80</v>
      </c>
      <c r="AX60" s="492">
        <v>74</v>
      </c>
      <c r="AY60" s="503">
        <v>101</v>
      </c>
      <c r="AZ60" s="492">
        <v>57</v>
      </c>
      <c r="BA60" s="504">
        <v>44</v>
      </c>
      <c r="BB60" s="492">
        <v>59</v>
      </c>
      <c r="BC60" s="492">
        <v>27</v>
      </c>
      <c r="BD60" s="492">
        <v>32</v>
      </c>
      <c r="BE60" s="503">
        <v>39</v>
      </c>
      <c r="BF60" s="492">
        <v>16</v>
      </c>
      <c r="BG60" s="504">
        <v>23</v>
      </c>
      <c r="BH60" s="492" t="s">
        <v>319</v>
      </c>
      <c r="BI60" s="492" t="s">
        <v>319</v>
      </c>
      <c r="BJ60" s="492" t="s">
        <v>319</v>
      </c>
    </row>
    <row r="61" spans="1:62" ht="12.75" customHeight="1">
      <c r="A61" s="505" t="s">
        <v>1037</v>
      </c>
      <c r="B61" s="506"/>
      <c r="C61" s="507">
        <v>1230</v>
      </c>
      <c r="D61" s="507">
        <v>571</v>
      </c>
      <c r="E61" s="509">
        <v>659</v>
      </c>
      <c r="F61" s="507">
        <v>25</v>
      </c>
      <c r="G61" s="507">
        <v>9</v>
      </c>
      <c r="H61" s="509">
        <v>16</v>
      </c>
      <c r="I61" s="507">
        <v>39</v>
      </c>
      <c r="J61" s="507">
        <v>22</v>
      </c>
      <c r="K61" s="507">
        <v>17</v>
      </c>
      <c r="L61" s="508">
        <v>38</v>
      </c>
      <c r="M61" s="507">
        <v>24</v>
      </c>
      <c r="N61" s="509">
        <v>14</v>
      </c>
      <c r="O61" s="507">
        <v>28</v>
      </c>
      <c r="P61" s="507">
        <v>20</v>
      </c>
      <c r="Q61" s="507">
        <v>8</v>
      </c>
      <c r="R61" s="507">
        <v>44</v>
      </c>
      <c r="S61" s="507">
        <v>22</v>
      </c>
      <c r="T61" s="507">
        <v>22</v>
      </c>
      <c r="U61" s="508">
        <v>50</v>
      </c>
      <c r="V61" s="507">
        <v>27</v>
      </c>
      <c r="W61" s="509">
        <v>23</v>
      </c>
      <c r="X61" s="507">
        <v>49</v>
      </c>
      <c r="Y61" s="507">
        <v>27</v>
      </c>
      <c r="Z61" s="507">
        <v>22</v>
      </c>
      <c r="AA61" s="508">
        <v>66</v>
      </c>
      <c r="AB61" s="507">
        <v>29</v>
      </c>
      <c r="AC61" s="509">
        <v>37</v>
      </c>
      <c r="AD61" s="507">
        <v>67</v>
      </c>
      <c r="AE61" s="507">
        <v>28</v>
      </c>
      <c r="AF61" s="507">
        <v>39</v>
      </c>
      <c r="AG61" s="507">
        <v>47</v>
      </c>
      <c r="AH61" s="507">
        <v>27</v>
      </c>
      <c r="AI61" s="507">
        <v>20</v>
      </c>
      <c r="AJ61" s="508">
        <v>64</v>
      </c>
      <c r="AK61" s="507">
        <v>27</v>
      </c>
      <c r="AL61" s="509">
        <v>37</v>
      </c>
      <c r="AM61" s="507">
        <v>68</v>
      </c>
      <c r="AN61" s="507">
        <v>25</v>
      </c>
      <c r="AO61" s="507">
        <v>43</v>
      </c>
      <c r="AP61" s="508">
        <v>137</v>
      </c>
      <c r="AQ61" s="507">
        <v>52</v>
      </c>
      <c r="AR61" s="509">
        <v>85</v>
      </c>
      <c r="AS61" s="507">
        <v>145</v>
      </c>
      <c r="AT61" s="507">
        <v>74</v>
      </c>
      <c r="AU61" s="507">
        <v>71</v>
      </c>
      <c r="AV61" s="507">
        <v>121</v>
      </c>
      <c r="AW61" s="507">
        <v>65</v>
      </c>
      <c r="AX61" s="507">
        <v>56</v>
      </c>
      <c r="AY61" s="508">
        <v>80</v>
      </c>
      <c r="AZ61" s="507">
        <v>37</v>
      </c>
      <c r="BA61" s="509">
        <v>43</v>
      </c>
      <c r="BB61" s="507">
        <v>72</v>
      </c>
      <c r="BC61" s="507">
        <v>37</v>
      </c>
      <c r="BD61" s="507">
        <v>35</v>
      </c>
      <c r="BE61" s="508">
        <v>87</v>
      </c>
      <c r="BF61" s="507">
        <v>18</v>
      </c>
      <c r="BG61" s="509">
        <v>69</v>
      </c>
      <c r="BH61" s="507">
        <v>3</v>
      </c>
      <c r="BI61" s="507">
        <v>1</v>
      </c>
      <c r="BJ61" s="507">
        <v>2</v>
      </c>
    </row>
    <row r="62" spans="1:62" ht="12.75" customHeight="1">
      <c r="A62" s="490" t="s">
        <v>1072</v>
      </c>
      <c r="B62" s="502"/>
      <c r="C62" s="492">
        <v>2605</v>
      </c>
      <c r="D62" s="492">
        <v>1088</v>
      </c>
      <c r="E62" s="504">
        <v>1517</v>
      </c>
      <c r="F62" s="492">
        <v>147</v>
      </c>
      <c r="G62" s="492">
        <v>78</v>
      </c>
      <c r="H62" s="504">
        <v>69</v>
      </c>
      <c r="I62" s="492">
        <v>116</v>
      </c>
      <c r="J62" s="492">
        <v>53</v>
      </c>
      <c r="K62" s="492">
        <v>63</v>
      </c>
      <c r="L62" s="503">
        <v>134</v>
      </c>
      <c r="M62" s="492">
        <v>70</v>
      </c>
      <c r="N62" s="504">
        <v>64</v>
      </c>
      <c r="O62" s="492">
        <v>92</v>
      </c>
      <c r="P62" s="492">
        <v>40</v>
      </c>
      <c r="Q62" s="492">
        <v>52</v>
      </c>
      <c r="R62" s="492">
        <v>79</v>
      </c>
      <c r="S62" s="492">
        <v>33</v>
      </c>
      <c r="T62" s="492">
        <v>46</v>
      </c>
      <c r="U62" s="503">
        <v>116</v>
      </c>
      <c r="V62" s="492">
        <v>44</v>
      </c>
      <c r="W62" s="504">
        <v>72</v>
      </c>
      <c r="X62" s="492">
        <v>148</v>
      </c>
      <c r="Y62" s="492">
        <v>77</v>
      </c>
      <c r="Z62" s="492">
        <v>71</v>
      </c>
      <c r="AA62" s="503">
        <v>208</v>
      </c>
      <c r="AB62" s="492">
        <v>102</v>
      </c>
      <c r="AC62" s="504">
        <v>106</v>
      </c>
      <c r="AD62" s="492">
        <v>180</v>
      </c>
      <c r="AE62" s="492">
        <v>79</v>
      </c>
      <c r="AF62" s="492">
        <v>101</v>
      </c>
      <c r="AG62" s="492">
        <v>134</v>
      </c>
      <c r="AH62" s="492">
        <v>58</v>
      </c>
      <c r="AI62" s="492">
        <v>76</v>
      </c>
      <c r="AJ62" s="503">
        <v>80</v>
      </c>
      <c r="AK62" s="492">
        <v>41</v>
      </c>
      <c r="AL62" s="504">
        <v>39</v>
      </c>
      <c r="AM62" s="492">
        <v>88</v>
      </c>
      <c r="AN62" s="492">
        <v>36</v>
      </c>
      <c r="AO62" s="492">
        <v>52</v>
      </c>
      <c r="AP62" s="503">
        <v>152</v>
      </c>
      <c r="AQ62" s="492">
        <v>62</v>
      </c>
      <c r="AR62" s="504">
        <v>90</v>
      </c>
      <c r="AS62" s="492">
        <v>182</v>
      </c>
      <c r="AT62" s="492">
        <v>77</v>
      </c>
      <c r="AU62" s="492">
        <v>105</v>
      </c>
      <c r="AV62" s="492">
        <v>181</v>
      </c>
      <c r="AW62" s="492">
        <v>73</v>
      </c>
      <c r="AX62" s="492">
        <v>108</v>
      </c>
      <c r="AY62" s="503">
        <v>221</v>
      </c>
      <c r="AZ62" s="492">
        <v>85</v>
      </c>
      <c r="BA62" s="504">
        <v>136</v>
      </c>
      <c r="BB62" s="492">
        <v>157</v>
      </c>
      <c r="BC62" s="492">
        <v>51</v>
      </c>
      <c r="BD62" s="492">
        <v>106</v>
      </c>
      <c r="BE62" s="503">
        <v>189</v>
      </c>
      <c r="BF62" s="492">
        <v>29</v>
      </c>
      <c r="BG62" s="504">
        <v>160</v>
      </c>
      <c r="BH62" s="492">
        <v>1</v>
      </c>
      <c r="BI62" s="492" t="s">
        <v>319</v>
      </c>
      <c r="BJ62" s="492">
        <v>1</v>
      </c>
    </row>
    <row r="63" spans="1:62" ht="12.75" customHeight="1">
      <c r="A63" s="490" t="s">
        <v>1073</v>
      </c>
      <c r="B63" s="502"/>
      <c r="C63" s="492">
        <v>560</v>
      </c>
      <c r="D63" s="492">
        <v>267</v>
      </c>
      <c r="E63" s="504">
        <v>293</v>
      </c>
      <c r="F63" s="492">
        <v>51</v>
      </c>
      <c r="G63" s="492">
        <v>26</v>
      </c>
      <c r="H63" s="504">
        <v>25</v>
      </c>
      <c r="I63" s="492">
        <v>56</v>
      </c>
      <c r="J63" s="492">
        <v>34</v>
      </c>
      <c r="K63" s="492">
        <v>22</v>
      </c>
      <c r="L63" s="503">
        <v>28</v>
      </c>
      <c r="M63" s="510">
        <v>17</v>
      </c>
      <c r="N63" s="511">
        <v>11</v>
      </c>
      <c r="O63" s="492">
        <v>26</v>
      </c>
      <c r="P63" s="492">
        <v>13</v>
      </c>
      <c r="Q63" s="492">
        <v>13</v>
      </c>
      <c r="R63" s="492">
        <v>17</v>
      </c>
      <c r="S63" s="510">
        <v>6</v>
      </c>
      <c r="T63" s="510">
        <v>11</v>
      </c>
      <c r="U63" s="503">
        <v>15</v>
      </c>
      <c r="V63" s="510">
        <v>3</v>
      </c>
      <c r="W63" s="511">
        <v>12</v>
      </c>
      <c r="X63" s="492">
        <v>34</v>
      </c>
      <c r="Y63" s="510">
        <v>11</v>
      </c>
      <c r="Z63" s="510">
        <v>23</v>
      </c>
      <c r="AA63" s="503">
        <v>59</v>
      </c>
      <c r="AB63" s="510">
        <v>28</v>
      </c>
      <c r="AC63" s="511">
        <v>31</v>
      </c>
      <c r="AD63" s="492">
        <v>54</v>
      </c>
      <c r="AE63" s="510">
        <v>27</v>
      </c>
      <c r="AF63" s="510">
        <v>27</v>
      </c>
      <c r="AG63" s="492">
        <v>32</v>
      </c>
      <c r="AH63" s="510">
        <v>15</v>
      </c>
      <c r="AI63" s="510">
        <v>17</v>
      </c>
      <c r="AJ63" s="503">
        <v>24</v>
      </c>
      <c r="AK63" s="510">
        <v>12</v>
      </c>
      <c r="AL63" s="511">
        <v>12</v>
      </c>
      <c r="AM63" s="492">
        <v>24</v>
      </c>
      <c r="AN63" s="510">
        <v>9</v>
      </c>
      <c r="AO63" s="510">
        <v>15</v>
      </c>
      <c r="AP63" s="503">
        <v>35</v>
      </c>
      <c r="AQ63" s="510">
        <v>16</v>
      </c>
      <c r="AR63" s="511">
        <v>19</v>
      </c>
      <c r="AS63" s="492">
        <v>21</v>
      </c>
      <c r="AT63" s="510">
        <v>12</v>
      </c>
      <c r="AU63" s="510">
        <v>9</v>
      </c>
      <c r="AV63" s="492">
        <v>22</v>
      </c>
      <c r="AW63" s="510">
        <v>10</v>
      </c>
      <c r="AX63" s="510">
        <v>12</v>
      </c>
      <c r="AY63" s="503">
        <v>22</v>
      </c>
      <c r="AZ63" s="492">
        <v>14</v>
      </c>
      <c r="BA63" s="504">
        <v>8</v>
      </c>
      <c r="BB63" s="492">
        <v>23</v>
      </c>
      <c r="BC63" s="492">
        <v>8</v>
      </c>
      <c r="BD63" s="492">
        <v>15</v>
      </c>
      <c r="BE63" s="503">
        <v>17</v>
      </c>
      <c r="BF63" s="492">
        <v>6</v>
      </c>
      <c r="BG63" s="504">
        <v>11</v>
      </c>
      <c r="BH63" s="492" t="s">
        <v>319</v>
      </c>
      <c r="BI63" s="492" t="s">
        <v>319</v>
      </c>
      <c r="BJ63" s="492" t="s">
        <v>319</v>
      </c>
    </row>
    <row r="64" spans="1:62" ht="12.75" customHeight="1">
      <c r="A64" s="490" t="s">
        <v>1074</v>
      </c>
      <c r="B64" s="502"/>
      <c r="C64" s="492">
        <v>1066</v>
      </c>
      <c r="D64" s="487">
        <v>522</v>
      </c>
      <c r="E64" s="512">
        <v>544</v>
      </c>
      <c r="F64" s="487">
        <v>124</v>
      </c>
      <c r="G64" s="487">
        <v>68</v>
      </c>
      <c r="H64" s="512">
        <v>56</v>
      </c>
      <c r="I64" s="487">
        <v>123</v>
      </c>
      <c r="J64" s="487">
        <v>62</v>
      </c>
      <c r="K64" s="487">
        <v>61</v>
      </c>
      <c r="L64" s="513">
        <v>77</v>
      </c>
      <c r="M64" s="487">
        <v>46</v>
      </c>
      <c r="N64" s="512">
        <v>31</v>
      </c>
      <c r="O64" s="487">
        <v>44</v>
      </c>
      <c r="P64" s="487">
        <v>16</v>
      </c>
      <c r="Q64" s="487">
        <v>28</v>
      </c>
      <c r="R64" s="487">
        <v>27</v>
      </c>
      <c r="S64" s="487">
        <v>16</v>
      </c>
      <c r="T64" s="487">
        <v>11</v>
      </c>
      <c r="U64" s="513">
        <v>11</v>
      </c>
      <c r="V64" s="487">
        <v>3</v>
      </c>
      <c r="W64" s="512">
        <v>8</v>
      </c>
      <c r="X64" s="487">
        <v>61</v>
      </c>
      <c r="Y64" s="487">
        <v>22</v>
      </c>
      <c r="Z64" s="487">
        <v>39</v>
      </c>
      <c r="AA64" s="513">
        <v>157</v>
      </c>
      <c r="AB64" s="487">
        <v>66</v>
      </c>
      <c r="AC64" s="512">
        <v>91</v>
      </c>
      <c r="AD64" s="487">
        <v>136</v>
      </c>
      <c r="AE64" s="487">
        <v>68</v>
      </c>
      <c r="AF64" s="487">
        <v>68</v>
      </c>
      <c r="AG64" s="487">
        <v>108</v>
      </c>
      <c r="AH64" s="487">
        <v>58</v>
      </c>
      <c r="AI64" s="487">
        <v>50</v>
      </c>
      <c r="AJ64" s="513">
        <v>44</v>
      </c>
      <c r="AK64" s="487">
        <v>19</v>
      </c>
      <c r="AL64" s="512">
        <v>25</v>
      </c>
      <c r="AM64" s="487">
        <v>35</v>
      </c>
      <c r="AN64" s="487">
        <v>20</v>
      </c>
      <c r="AO64" s="487">
        <v>15</v>
      </c>
      <c r="AP64" s="513">
        <v>53</v>
      </c>
      <c r="AQ64" s="487">
        <v>27</v>
      </c>
      <c r="AR64" s="512">
        <v>26</v>
      </c>
      <c r="AS64" s="487">
        <v>29</v>
      </c>
      <c r="AT64" s="487">
        <v>14</v>
      </c>
      <c r="AU64" s="487">
        <v>15</v>
      </c>
      <c r="AV64" s="487">
        <v>13</v>
      </c>
      <c r="AW64" s="487">
        <v>7</v>
      </c>
      <c r="AX64" s="487">
        <v>6</v>
      </c>
      <c r="AY64" s="503">
        <v>13</v>
      </c>
      <c r="AZ64" s="492">
        <v>5</v>
      </c>
      <c r="BA64" s="504">
        <v>8</v>
      </c>
      <c r="BB64" s="492">
        <v>7</v>
      </c>
      <c r="BC64" s="492">
        <v>4</v>
      </c>
      <c r="BD64" s="492">
        <v>3</v>
      </c>
      <c r="BE64" s="503">
        <v>4</v>
      </c>
      <c r="BF64" s="492">
        <v>1</v>
      </c>
      <c r="BG64" s="504">
        <v>3</v>
      </c>
      <c r="BH64" s="492" t="s">
        <v>319</v>
      </c>
      <c r="BI64" s="492" t="s">
        <v>319</v>
      </c>
      <c r="BJ64" s="492" t="s">
        <v>319</v>
      </c>
    </row>
    <row r="65" spans="1:62" ht="12.75" customHeight="1">
      <c r="A65" s="514" t="s">
        <v>1075</v>
      </c>
      <c r="B65" s="515"/>
      <c r="C65" s="516">
        <v>62</v>
      </c>
      <c r="D65" s="516">
        <v>33</v>
      </c>
      <c r="E65" s="518">
        <v>29</v>
      </c>
      <c r="F65" s="516">
        <v>13</v>
      </c>
      <c r="G65" s="516">
        <v>6</v>
      </c>
      <c r="H65" s="518">
        <v>7</v>
      </c>
      <c r="I65" s="516">
        <v>3</v>
      </c>
      <c r="J65" s="516">
        <v>1</v>
      </c>
      <c r="K65" s="516">
        <v>2</v>
      </c>
      <c r="L65" s="517">
        <v>1</v>
      </c>
      <c r="M65" s="516">
        <v>1</v>
      </c>
      <c r="N65" s="518" t="s">
        <v>319</v>
      </c>
      <c r="O65" s="516">
        <v>1</v>
      </c>
      <c r="P65" s="516">
        <v>1</v>
      </c>
      <c r="Q65" s="516" t="s">
        <v>319</v>
      </c>
      <c r="R65" s="516" t="s">
        <v>319</v>
      </c>
      <c r="S65" s="516" t="s">
        <v>319</v>
      </c>
      <c r="T65" s="516" t="s">
        <v>319</v>
      </c>
      <c r="U65" s="517" t="s">
        <v>319</v>
      </c>
      <c r="V65" s="516" t="s">
        <v>319</v>
      </c>
      <c r="W65" s="518" t="s">
        <v>319</v>
      </c>
      <c r="X65" s="516">
        <v>10</v>
      </c>
      <c r="Y65" s="516">
        <v>4</v>
      </c>
      <c r="Z65" s="516">
        <v>6</v>
      </c>
      <c r="AA65" s="517">
        <v>11</v>
      </c>
      <c r="AB65" s="516">
        <v>5</v>
      </c>
      <c r="AC65" s="518">
        <v>6</v>
      </c>
      <c r="AD65" s="516">
        <v>5</v>
      </c>
      <c r="AE65" s="516">
        <v>3</v>
      </c>
      <c r="AF65" s="516">
        <v>2</v>
      </c>
      <c r="AG65" s="516">
        <v>5</v>
      </c>
      <c r="AH65" s="516">
        <v>4</v>
      </c>
      <c r="AI65" s="516">
        <v>1</v>
      </c>
      <c r="AJ65" s="517">
        <v>1</v>
      </c>
      <c r="AK65" s="516">
        <v>1</v>
      </c>
      <c r="AL65" s="518" t="s">
        <v>319</v>
      </c>
      <c r="AM65" s="516">
        <v>1</v>
      </c>
      <c r="AN65" s="516" t="s">
        <v>319</v>
      </c>
      <c r="AO65" s="516">
        <v>1</v>
      </c>
      <c r="AP65" s="517">
        <v>6</v>
      </c>
      <c r="AQ65" s="516">
        <v>3</v>
      </c>
      <c r="AR65" s="518">
        <v>3</v>
      </c>
      <c r="AS65" s="516">
        <v>1</v>
      </c>
      <c r="AT65" s="516">
        <v>1</v>
      </c>
      <c r="AU65" s="516" t="s">
        <v>319</v>
      </c>
      <c r="AV65" s="516">
        <v>3</v>
      </c>
      <c r="AW65" s="516">
        <v>2</v>
      </c>
      <c r="AX65" s="516">
        <v>1</v>
      </c>
      <c r="AY65" s="517">
        <v>1</v>
      </c>
      <c r="AZ65" s="516">
        <v>1</v>
      </c>
      <c r="BA65" s="518" t="s">
        <v>319</v>
      </c>
      <c r="BB65" s="516" t="s">
        <v>319</v>
      </c>
      <c r="BC65" s="516" t="s">
        <v>319</v>
      </c>
      <c r="BD65" s="516" t="s">
        <v>319</v>
      </c>
      <c r="BE65" s="516" t="s">
        <v>319</v>
      </c>
      <c r="BF65" s="516" t="s">
        <v>319</v>
      </c>
      <c r="BG65" s="516" t="s">
        <v>319</v>
      </c>
      <c r="BH65" s="516" t="s">
        <v>319</v>
      </c>
      <c r="BI65" s="516" t="s">
        <v>319</v>
      </c>
      <c r="BJ65" s="516" t="s">
        <v>319</v>
      </c>
    </row>
  </sheetData>
  <mergeCells count="21">
    <mergeCell ref="BH4:BJ4"/>
    <mergeCell ref="A4:B5"/>
    <mergeCell ref="AV4:AX4"/>
    <mergeCell ref="AY4:BA4"/>
    <mergeCell ref="BB4:BD4"/>
    <mergeCell ref="BE4:BG4"/>
    <mergeCell ref="AJ4:AL4"/>
    <mergeCell ref="AM4:AO4"/>
    <mergeCell ref="AP4:AR4"/>
    <mergeCell ref="AS4:AU4"/>
    <mergeCell ref="AA4:AC4"/>
    <mergeCell ref="AD4:AF4"/>
    <mergeCell ref="AG4:AI4"/>
    <mergeCell ref="F4:H4"/>
    <mergeCell ref="X4:Z4"/>
    <mergeCell ref="C4:E4"/>
    <mergeCell ref="U4:W4"/>
    <mergeCell ref="I4:K4"/>
    <mergeCell ref="L4:N4"/>
    <mergeCell ref="O4:Q4"/>
    <mergeCell ref="R4:T4"/>
  </mergeCells>
  <hyperlinks>
    <hyperlink ref="A1" location="目次!A29" display="目次へ"/>
  </hyperlinks>
  <printOptions/>
  <pageMargins left="0.5905511811023623" right="0.5905511811023623" top="0.7874015748031497" bottom="0.5905511811023623" header="0.5118110236220472" footer="0.31496062992125984"/>
  <pageSetup firstPageNumber="29" useFirstPageNumber="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S65"/>
  <sheetViews>
    <sheetView zoomScaleSheetLayoutView="100" workbookViewId="0" topLeftCell="A1">
      <selection activeCell="A1" sqref="A1"/>
    </sheetView>
  </sheetViews>
  <sheetFormatPr defaultColWidth="9.00390625" defaultRowHeight="13.5"/>
  <cols>
    <col min="1" max="1" width="8.75390625" style="520" customWidth="1"/>
    <col min="2" max="2" width="0.875" style="520" customWidth="1"/>
    <col min="3" max="6" width="6.625" style="89" customWidth="1"/>
    <col min="7" max="13" width="6.75390625" style="89" customWidth="1"/>
    <col min="14" max="14" width="5.625" style="520" customWidth="1"/>
    <col min="15" max="15" width="9.00390625" style="520" customWidth="1"/>
    <col min="16" max="16" width="9.00390625" style="521" customWidth="1"/>
    <col min="17" max="16384" width="9.00390625" style="520" customWidth="1"/>
  </cols>
  <sheetData>
    <row r="1" ht="15" customHeight="1">
      <c r="A1" s="983" t="s">
        <v>605</v>
      </c>
    </row>
    <row r="2" spans="1:2" ht="13.5">
      <c r="A2" s="839" t="s">
        <v>169</v>
      </c>
      <c r="B2" s="114"/>
    </row>
    <row r="3" ht="6" customHeight="1"/>
    <row r="4" spans="1:14" ht="16.5" customHeight="1">
      <c r="A4" s="1167" t="s">
        <v>1076</v>
      </c>
      <c r="B4" s="1168"/>
      <c r="C4" s="1002" t="s">
        <v>1077</v>
      </c>
      <c r="D4" s="990"/>
      <c r="E4" s="990"/>
      <c r="F4" s="990"/>
      <c r="G4" s="990" t="s">
        <v>1078</v>
      </c>
      <c r="H4" s="990"/>
      <c r="I4" s="990"/>
      <c r="J4" s="990" t="s">
        <v>1079</v>
      </c>
      <c r="K4" s="990"/>
      <c r="L4" s="990"/>
      <c r="M4" s="990"/>
      <c r="N4" s="1171" t="s">
        <v>1080</v>
      </c>
    </row>
    <row r="5" spans="1:14" ht="25.5" customHeight="1">
      <c r="A5" s="1169"/>
      <c r="B5" s="1170"/>
      <c r="C5" s="519" t="s">
        <v>285</v>
      </c>
      <c r="D5" s="142" t="s">
        <v>1081</v>
      </c>
      <c r="E5" s="522" t="s">
        <v>1082</v>
      </c>
      <c r="F5" s="522" t="s">
        <v>584</v>
      </c>
      <c r="G5" s="142" t="s">
        <v>647</v>
      </c>
      <c r="H5" s="142" t="s">
        <v>646</v>
      </c>
      <c r="I5" s="142" t="s">
        <v>648</v>
      </c>
      <c r="J5" s="141" t="s">
        <v>1083</v>
      </c>
      <c r="K5" s="141" t="s">
        <v>1085</v>
      </c>
      <c r="L5" s="141" t="s">
        <v>1084</v>
      </c>
      <c r="M5" s="140" t="s">
        <v>1086</v>
      </c>
      <c r="N5" s="988"/>
    </row>
    <row r="6" spans="1:19" ht="12.75" customHeight="1">
      <c r="A6" s="523" t="s">
        <v>496</v>
      </c>
      <c r="B6" s="524"/>
      <c r="C6" s="525">
        <f>SUM(C7:C65)</f>
        <v>93238</v>
      </c>
      <c r="D6" s="526">
        <f>SUM(D7:D65)</f>
        <v>12635</v>
      </c>
      <c r="E6" s="526">
        <f>SUM(E7:E65)</f>
        <v>58820</v>
      </c>
      <c r="F6" s="525">
        <f>SUM(F7:F65)</f>
        <v>21570</v>
      </c>
      <c r="G6" s="527">
        <f>D6/C6*100</f>
        <v>13.551341727621786</v>
      </c>
      <c r="H6" s="528">
        <f aca="true" t="shared" si="0" ref="H6:H37">E6/C6*100</f>
        <v>63.08586627769793</v>
      </c>
      <c r="I6" s="529">
        <f aca="true" t="shared" si="1" ref="I6:I37">F6/C6*100</f>
        <v>23.13434436603102</v>
      </c>
      <c r="J6" s="530">
        <f>D6/E6*100</f>
        <v>21.48078884733084</v>
      </c>
      <c r="K6" s="531">
        <f>(D6+F6)/E6*100</f>
        <v>58.15198911934716</v>
      </c>
      <c r="L6" s="531">
        <f aca="true" t="shared" si="2" ref="L6:L37">F6/E6*100</f>
        <v>36.67120027201632</v>
      </c>
      <c r="M6" s="532">
        <f>F6/D6*100</f>
        <v>170.7162643450732</v>
      </c>
      <c r="N6" s="526">
        <f>SUM(N7:N65)</f>
        <v>213</v>
      </c>
      <c r="Q6" s="521"/>
      <c r="R6" s="521"/>
      <c r="S6" s="521"/>
    </row>
    <row r="7" spans="1:19" ht="12.75" customHeight="1">
      <c r="A7" s="533" t="s">
        <v>983</v>
      </c>
      <c r="B7" s="534"/>
      <c r="C7" s="535">
        <v>450</v>
      </c>
      <c r="D7" s="536">
        <v>42</v>
      </c>
      <c r="E7" s="536">
        <v>303</v>
      </c>
      <c r="F7" s="535">
        <v>105</v>
      </c>
      <c r="G7" s="537">
        <f>D7/C7*100</f>
        <v>9.333333333333334</v>
      </c>
      <c r="H7" s="538">
        <f t="shared" si="0"/>
        <v>67.33333333333333</v>
      </c>
      <c r="I7" s="539">
        <f t="shared" si="1"/>
        <v>23.333333333333332</v>
      </c>
      <c r="J7" s="540">
        <f>D7/E7*100</f>
        <v>13.861386138613863</v>
      </c>
      <c r="K7" s="541">
        <f>(D7+F7)/E7*100</f>
        <v>48.51485148514851</v>
      </c>
      <c r="L7" s="541">
        <f t="shared" si="2"/>
        <v>34.65346534653465</v>
      </c>
      <c r="M7" s="542">
        <f>F7/D7*100</f>
        <v>250</v>
      </c>
      <c r="N7" s="536" t="s">
        <v>319</v>
      </c>
      <c r="Q7" s="521"/>
      <c r="R7" s="521"/>
      <c r="S7" s="521"/>
    </row>
    <row r="8" spans="1:19" ht="12.75" customHeight="1">
      <c r="A8" s="533" t="s">
        <v>984</v>
      </c>
      <c r="B8" s="534"/>
      <c r="C8" s="535">
        <v>531</v>
      </c>
      <c r="D8" s="536">
        <v>51</v>
      </c>
      <c r="E8" s="536">
        <v>317</v>
      </c>
      <c r="F8" s="535">
        <v>158</v>
      </c>
      <c r="G8" s="537">
        <f>D8/C8*100</f>
        <v>9.6045197740113</v>
      </c>
      <c r="H8" s="538">
        <f t="shared" si="0"/>
        <v>59.69868173258004</v>
      </c>
      <c r="I8" s="539">
        <f t="shared" si="1"/>
        <v>29.75517890772128</v>
      </c>
      <c r="J8" s="540">
        <f>D8/E8*100</f>
        <v>16.08832807570978</v>
      </c>
      <c r="K8" s="541">
        <f>(D8+F8)/E8*100</f>
        <v>65.93059936908517</v>
      </c>
      <c r="L8" s="541">
        <f t="shared" si="2"/>
        <v>49.8422712933754</v>
      </c>
      <c r="M8" s="542">
        <f>F8/D8*100</f>
        <v>309.80392156862746</v>
      </c>
      <c r="N8" s="536">
        <v>5</v>
      </c>
      <c r="Q8" s="521"/>
      <c r="R8" s="521"/>
      <c r="S8" s="521"/>
    </row>
    <row r="9" spans="1:19" ht="12.75" customHeight="1">
      <c r="A9" s="533" t="s">
        <v>985</v>
      </c>
      <c r="B9" s="534"/>
      <c r="C9" s="535">
        <v>744</v>
      </c>
      <c r="D9" s="536">
        <v>62</v>
      </c>
      <c r="E9" s="536">
        <v>400</v>
      </c>
      <c r="F9" s="535">
        <v>278</v>
      </c>
      <c r="G9" s="537">
        <f>D9/C9*100</f>
        <v>8.333333333333332</v>
      </c>
      <c r="H9" s="538">
        <f t="shared" si="0"/>
        <v>53.76344086021505</v>
      </c>
      <c r="I9" s="539">
        <f t="shared" si="1"/>
        <v>37.365591397849464</v>
      </c>
      <c r="J9" s="540">
        <f>D9/E9*100</f>
        <v>15.5</v>
      </c>
      <c r="K9" s="541">
        <f>(D9+F9)/E9*100</f>
        <v>85</v>
      </c>
      <c r="L9" s="541">
        <f t="shared" si="2"/>
        <v>69.5</v>
      </c>
      <c r="M9" s="542">
        <f>F9/D9*100</f>
        <v>448.3870967741935</v>
      </c>
      <c r="N9" s="536">
        <v>4</v>
      </c>
      <c r="Q9" s="521"/>
      <c r="R9" s="521"/>
      <c r="S9" s="521"/>
    </row>
    <row r="10" spans="1:19" ht="12.75" customHeight="1">
      <c r="A10" s="533" t="s">
        <v>986</v>
      </c>
      <c r="B10" s="534"/>
      <c r="C10" s="535">
        <v>623</v>
      </c>
      <c r="D10" s="536">
        <v>73</v>
      </c>
      <c r="E10" s="536">
        <v>323</v>
      </c>
      <c r="F10" s="535">
        <v>223</v>
      </c>
      <c r="G10" s="537">
        <f>D10/C10*100</f>
        <v>11.717495987158909</v>
      </c>
      <c r="H10" s="538">
        <f t="shared" si="0"/>
        <v>51.84590690208668</v>
      </c>
      <c r="I10" s="539">
        <f t="shared" si="1"/>
        <v>35.79454253611557</v>
      </c>
      <c r="J10" s="540">
        <f>D10/E10*100</f>
        <v>22.60061919504644</v>
      </c>
      <c r="K10" s="541">
        <f>(D10+F10)/E10*100</f>
        <v>91.64086687306502</v>
      </c>
      <c r="L10" s="541">
        <f t="shared" si="2"/>
        <v>69.04024767801857</v>
      </c>
      <c r="M10" s="542">
        <f>F10/D10*100</f>
        <v>305.47945205479454</v>
      </c>
      <c r="N10" s="536">
        <v>4</v>
      </c>
      <c r="Q10" s="521"/>
      <c r="R10" s="521"/>
      <c r="S10" s="521"/>
    </row>
    <row r="11" spans="1:19" ht="12.75" customHeight="1">
      <c r="A11" s="533" t="s">
        <v>987</v>
      </c>
      <c r="B11" s="534"/>
      <c r="C11" s="535">
        <v>200</v>
      </c>
      <c r="D11" s="536" t="s">
        <v>319</v>
      </c>
      <c r="E11" s="536">
        <v>198</v>
      </c>
      <c r="F11" s="536">
        <v>2</v>
      </c>
      <c r="G11" s="537" t="s">
        <v>309</v>
      </c>
      <c r="H11" s="538">
        <f t="shared" si="0"/>
        <v>99</v>
      </c>
      <c r="I11" s="539">
        <f t="shared" si="1"/>
        <v>1</v>
      </c>
      <c r="J11" s="540" t="s">
        <v>309</v>
      </c>
      <c r="K11" s="541">
        <f>(0+F11)/E11*100</f>
        <v>1.0101010101010102</v>
      </c>
      <c r="L11" s="541">
        <f t="shared" si="2"/>
        <v>1.0101010101010102</v>
      </c>
      <c r="M11" s="542" t="s">
        <v>309</v>
      </c>
      <c r="N11" s="536" t="s">
        <v>319</v>
      </c>
      <c r="Q11" s="521"/>
      <c r="R11" s="521"/>
      <c r="S11" s="521"/>
    </row>
    <row r="12" spans="1:19" ht="12.75" customHeight="1">
      <c r="A12" s="543" t="s">
        <v>988</v>
      </c>
      <c r="B12" s="544"/>
      <c r="C12" s="545">
        <v>6827</v>
      </c>
      <c r="D12" s="546">
        <v>1016</v>
      </c>
      <c r="E12" s="546">
        <v>4325</v>
      </c>
      <c r="F12" s="545">
        <v>1474</v>
      </c>
      <c r="G12" s="547">
        <f aca="true" t="shared" si="3" ref="G12:G43">D12/C12*100</f>
        <v>14.882085835652555</v>
      </c>
      <c r="H12" s="548">
        <f t="shared" si="0"/>
        <v>63.35139885747766</v>
      </c>
      <c r="I12" s="549">
        <f t="shared" si="1"/>
        <v>21.590742639519554</v>
      </c>
      <c r="J12" s="550">
        <f aca="true" t="shared" si="4" ref="J12:J43">D12/E12*100</f>
        <v>23.491329479768787</v>
      </c>
      <c r="K12" s="551">
        <f aca="true" t="shared" si="5" ref="K12:K43">(D12+F12)/E12*100</f>
        <v>57.57225433526012</v>
      </c>
      <c r="L12" s="551">
        <f t="shared" si="2"/>
        <v>34.08092485549133</v>
      </c>
      <c r="M12" s="552">
        <f aca="true" t="shared" si="6" ref="M12:M43">F12/D12*100</f>
        <v>145.07874015748033</v>
      </c>
      <c r="N12" s="546">
        <v>12</v>
      </c>
      <c r="Q12" s="521"/>
      <c r="R12" s="521"/>
      <c r="S12" s="521"/>
    </row>
    <row r="13" spans="1:19" ht="12.75" customHeight="1">
      <c r="A13" s="533" t="s">
        <v>989</v>
      </c>
      <c r="B13" s="534"/>
      <c r="C13" s="535">
        <v>1828</v>
      </c>
      <c r="D13" s="536">
        <v>270</v>
      </c>
      <c r="E13" s="536">
        <v>1128</v>
      </c>
      <c r="F13" s="535">
        <v>409</v>
      </c>
      <c r="G13" s="537">
        <f t="shared" si="3"/>
        <v>14.770240700218817</v>
      </c>
      <c r="H13" s="538">
        <f t="shared" si="0"/>
        <v>61.70678336980306</v>
      </c>
      <c r="I13" s="539">
        <f t="shared" si="1"/>
        <v>22.37417943107221</v>
      </c>
      <c r="J13" s="540">
        <f t="shared" si="4"/>
        <v>23.93617021276596</v>
      </c>
      <c r="K13" s="541">
        <f t="shared" si="5"/>
        <v>60.195035460992905</v>
      </c>
      <c r="L13" s="541">
        <f t="shared" si="2"/>
        <v>36.258865248226954</v>
      </c>
      <c r="M13" s="542">
        <f t="shared" si="6"/>
        <v>151.4814814814815</v>
      </c>
      <c r="N13" s="536">
        <v>21</v>
      </c>
      <c r="Q13" s="521"/>
      <c r="R13" s="521"/>
      <c r="S13" s="521"/>
    </row>
    <row r="14" spans="1:19" ht="12.75" customHeight="1">
      <c r="A14" s="533" t="s">
        <v>990</v>
      </c>
      <c r="B14" s="534"/>
      <c r="C14" s="535">
        <v>1300</v>
      </c>
      <c r="D14" s="536">
        <v>197</v>
      </c>
      <c r="E14" s="536">
        <v>823</v>
      </c>
      <c r="F14" s="535">
        <v>277</v>
      </c>
      <c r="G14" s="537">
        <f t="shared" si="3"/>
        <v>15.153846153846153</v>
      </c>
      <c r="H14" s="538">
        <f t="shared" si="0"/>
        <v>63.30769230769231</v>
      </c>
      <c r="I14" s="539">
        <f t="shared" si="1"/>
        <v>21.307692307692307</v>
      </c>
      <c r="J14" s="540">
        <f t="shared" si="4"/>
        <v>23.93681652490887</v>
      </c>
      <c r="K14" s="541">
        <f t="shared" si="5"/>
        <v>57.59416767922235</v>
      </c>
      <c r="L14" s="541">
        <f t="shared" si="2"/>
        <v>33.65735115431349</v>
      </c>
      <c r="M14" s="542">
        <f t="shared" si="6"/>
        <v>140.60913705583758</v>
      </c>
      <c r="N14" s="536">
        <v>3</v>
      </c>
      <c r="Q14" s="521"/>
      <c r="R14" s="521"/>
      <c r="S14" s="521"/>
    </row>
    <row r="15" spans="1:19" ht="12.75" customHeight="1">
      <c r="A15" s="533" t="s">
        <v>991</v>
      </c>
      <c r="B15" s="534"/>
      <c r="C15" s="535">
        <v>3086</v>
      </c>
      <c r="D15" s="536">
        <v>490</v>
      </c>
      <c r="E15" s="536">
        <v>1775</v>
      </c>
      <c r="F15" s="535">
        <v>817</v>
      </c>
      <c r="G15" s="537">
        <f t="shared" si="3"/>
        <v>15.878159429682437</v>
      </c>
      <c r="H15" s="538">
        <f t="shared" si="0"/>
        <v>57.51782242384964</v>
      </c>
      <c r="I15" s="539">
        <f t="shared" si="1"/>
        <v>26.474400518470514</v>
      </c>
      <c r="J15" s="540">
        <f t="shared" si="4"/>
        <v>27.605633802816904</v>
      </c>
      <c r="K15" s="541">
        <f t="shared" si="5"/>
        <v>73.63380281690141</v>
      </c>
      <c r="L15" s="541">
        <f t="shared" si="2"/>
        <v>46.02816901408451</v>
      </c>
      <c r="M15" s="542">
        <f t="shared" si="6"/>
        <v>166.73469387755102</v>
      </c>
      <c r="N15" s="536">
        <v>4</v>
      </c>
      <c r="Q15" s="521"/>
      <c r="R15" s="521"/>
      <c r="S15" s="521"/>
    </row>
    <row r="16" spans="1:19" ht="12.75" customHeight="1">
      <c r="A16" s="523" t="s">
        <v>992</v>
      </c>
      <c r="B16" s="524"/>
      <c r="C16" s="525">
        <v>2258</v>
      </c>
      <c r="D16" s="526">
        <v>273</v>
      </c>
      <c r="E16" s="526">
        <v>1408</v>
      </c>
      <c r="F16" s="525">
        <v>577</v>
      </c>
      <c r="G16" s="553">
        <f t="shared" si="3"/>
        <v>12.090345438441098</v>
      </c>
      <c r="H16" s="554">
        <f t="shared" si="0"/>
        <v>62.35606731620903</v>
      </c>
      <c r="I16" s="555">
        <f t="shared" si="1"/>
        <v>25.553587245349867</v>
      </c>
      <c r="J16" s="556">
        <f t="shared" si="4"/>
        <v>19.389204545454543</v>
      </c>
      <c r="K16" s="557">
        <f t="shared" si="5"/>
        <v>60.36931818181818</v>
      </c>
      <c r="L16" s="557">
        <f t="shared" si="2"/>
        <v>40.98011363636363</v>
      </c>
      <c r="M16" s="558">
        <f t="shared" si="6"/>
        <v>211.35531135531136</v>
      </c>
      <c r="N16" s="526" t="s">
        <v>319</v>
      </c>
      <c r="Q16" s="521"/>
      <c r="R16" s="521"/>
      <c r="S16" s="521"/>
    </row>
    <row r="17" spans="1:19" ht="12.75" customHeight="1">
      <c r="A17" s="533" t="s">
        <v>993</v>
      </c>
      <c r="B17" s="534"/>
      <c r="C17" s="535">
        <v>1853</v>
      </c>
      <c r="D17" s="536">
        <v>173</v>
      </c>
      <c r="E17" s="536">
        <v>1204</v>
      </c>
      <c r="F17" s="535">
        <v>467</v>
      </c>
      <c r="G17" s="537">
        <f t="shared" si="3"/>
        <v>9.336211548839719</v>
      </c>
      <c r="H17" s="538">
        <f t="shared" si="0"/>
        <v>64.97571505666487</v>
      </c>
      <c r="I17" s="539">
        <f t="shared" si="1"/>
        <v>25.20237452779277</v>
      </c>
      <c r="J17" s="540">
        <f t="shared" si="4"/>
        <v>14.368770764119601</v>
      </c>
      <c r="K17" s="541">
        <f t="shared" si="5"/>
        <v>53.156146179402</v>
      </c>
      <c r="L17" s="541">
        <f t="shared" si="2"/>
        <v>38.78737541528239</v>
      </c>
      <c r="M17" s="542">
        <f t="shared" si="6"/>
        <v>269.9421965317919</v>
      </c>
      <c r="N17" s="536">
        <v>9</v>
      </c>
      <c r="Q17" s="521"/>
      <c r="R17" s="521"/>
      <c r="S17" s="521"/>
    </row>
    <row r="18" spans="1:19" ht="12.75" customHeight="1">
      <c r="A18" s="533" t="s">
        <v>994</v>
      </c>
      <c r="B18" s="534"/>
      <c r="C18" s="535">
        <v>1308</v>
      </c>
      <c r="D18" s="536">
        <v>151</v>
      </c>
      <c r="E18" s="536">
        <v>830</v>
      </c>
      <c r="F18" s="535">
        <v>323</v>
      </c>
      <c r="G18" s="537">
        <f t="shared" si="3"/>
        <v>11.54434250764526</v>
      </c>
      <c r="H18" s="538">
        <f t="shared" si="0"/>
        <v>63.455657492354746</v>
      </c>
      <c r="I18" s="539">
        <f t="shared" si="1"/>
        <v>24.694189602446485</v>
      </c>
      <c r="J18" s="540">
        <f t="shared" si="4"/>
        <v>18.192771084337352</v>
      </c>
      <c r="K18" s="541">
        <f t="shared" si="5"/>
        <v>57.10843373493976</v>
      </c>
      <c r="L18" s="541">
        <f t="shared" si="2"/>
        <v>38.915662650602414</v>
      </c>
      <c r="M18" s="542">
        <f t="shared" si="6"/>
        <v>213.90728476821192</v>
      </c>
      <c r="N18" s="536">
        <v>4</v>
      </c>
      <c r="Q18" s="521"/>
      <c r="R18" s="521"/>
      <c r="S18" s="521"/>
    </row>
    <row r="19" spans="1:19" ht="12.75" customHeight="1">
      <c r="A19" s="533" t="s">
        <v>995</v>
      </c>
      <c r="B19" s="534"/>
      <c r="C19" s="535">
        <v>1907</v>
      </c>
      <c r="D19" s="536">
        <v>281</v>
      </c>
      <c r="E19" s="536">
        <v>1232</v>
      </c>
      <c r="F19" s="535">
        <v>385</v>
      </c>
      <c r="G19" s="537">
        <f t="shared" si="3"/>
        <v>14.735186156266385</v>
      </c>
      <c r="H19" s="538">
        <f t="shared" si="0"/>
        <v>64.60409019402202</v>
      </c>
      <c r="I19" s="539">
        <f t="shared" si="1"/>
        <v>20.188778185631882</v>
      </c>
      <c r="J19" s="540">
        <f t="shared" si="4"/>
        <v>22.808441558441558</v>
      </c>
      <c r="K19" s="541">
        <f t="shared" si="5"/>
        <v>54.05844155844156</v>
      </c>
      <c r="L19" s="541">
        <f t="shared" si="2"/>
        <v>31.25</v>
      </c>
      <c r="M19" s="542">
        <f t="shared" si="6"/>
        <v>137.01067615658363</v>
      </c>
      <c r="N19" s="536">
        <v>9</v>
      </c>
      <c r="Q19" s="521"/>
      <c r="R19" s="521"/>
      <c r="S19" s="521"/>
    </row>
    <row r="20" spans="1:19" ht="12.75" customHeight="1">
      <c r="A20" s="533" t="s">
        <v>996</v>
      </c>
      <c r="B20" s="534"/>
      <c r="C20" s="535">
        <v>4780</v>
      </c>
      <c r="D20" s="536">
        <v>749</v>
      </c>
      <c r="E20" s="536">
        <v>3037</v>
      </c>
      <c r="F20" s="535">
        <v>993</v>
      </c>
      <c r="G20" s="537">
        <f t="shared" si="3"/>
        <v>15.669456066945605</v>
      </c>
      <c r="H20" s="538">
        <f t="shared" si="0"/>
        <v>63.53556485355648</v>
      </c>
      <c r="I20" s="539">
        <f t="shared" si="1"/>
        <v>20.774058577405857</v>
      </c>
      <c r="J20" s="540">
        <f t="shared" si="4"/>
        <v>24.662495884096145</v>
      </c>
      <c r="K20" s="541">
        <f t="shared" si="5"/>
        <v>57.359236088244984</v>
      </c>
      <c r="L20" s="541">
        <f t="shared" si="2"/>
        <v>32.69674020414883</v>
      </c>
      <c r="M20" s="542">
        <f t="shared" si="6"/>
        <v>132.57676902536716</v>
      </c>
      <c r="N20" s="536">
        <v>1</v>
      </c>
      <c r="Q20" s="521"/>
      <c r="R20" s="521"/>
      <c r="S20" s="521"/>
    </row>
    <row r="21" spans="1:19" ht="12.75" customHeight="1">
      <c r="A21" s="533" t="s">
        <v>997</v>
      </c>
      <c r="B21" s="534"/>
      <c r="C21" s="535">
        <v>1439</v>
      </c>
      <c r="D21" s="536">
        <v>185</v>
      </c>
      <c r="E21" s="536">
        <v>918</v>
      </c>
      <c r="F21" s="535">
        <v>336</v>
      </c>
      <c r="G21" s="537">
        <f t="shared" si="3"/>
        <v>12.856150104239056</v>
      </c>
      <c r="H21" s="538">
        <f t="shared" si="0"/>
        <v>63.79430159833217</v>
      </c>
      <c r="I21" s="539">
        <f t="shared" si="1"/>
        <v>23.349548297428772</v>
      </c>
      <c r="J21" s="540">
        <f t="shared" si="4"/>
        <v>20.152505446623092</v>
      </c>
      <c r="K21" s="541">
        <f t="shared" si="5"/>
        <v>56.75381263616558</v>
      </c>
      <c r="L21" s="541">
        <f t="shared" si="2"/>
        <v>36.60130718954248</v>
      </c>
      <c r="M21" s="542">
        <f t="shared" si="6"/>
        <v>181.62162162162164</v>
      </c>
      <c r="N21" s="536" t="s">
        <v>319</v>
      </c>
      <c r="Q21" s="521"/>
      <c r="R21" s="521"/>
      <c r="S21" s="521"/>
    </row>
    <row r="22" spans="1:19" ht="12.75" customHeight="1">
      <c r="A22" s="543" t="s">
        <v>998</v>
      </c>
      <c r="B22" s="544"/>
      <c r="C22" s="545">
        <v>2348</v>
      </c>
      <c r="D22" s="546">
        <v>231</v>
      </c>
      <c r="E22" s="546">
        <v>1424</v>
      </c>
      <c r="F22" s="545">
        <v>682</v>
      </c>
      <c r="G22" s="547">
        <f t="shared" si="3"/>
        <v>9.8381601362862</v>
      </c>
      <c r="H22" s="548">
        <f t="shared" si="0"/>
        <v>60.6473594548552</v>
      </c>
      <c r="I22" s="549">
        <f t="shared" si="1"/>
        <v>29.045996592844975</v>
      </c>
      <c r="J22" s="550">
        <f t="shared" si="4"/>
        <v>16.22191011235955</v>
      </c>
      <c r="K22" s="551">
        <f t="shared" si="5"/>
        <v>64.11516853932584</v>
      </c>
      <c r="L22" s="551">
        <f t="shared" si="2"/>
        <v>47.89325842696629</v>
      </c>
      <c r="M22" s="552">
        <f t="shared" si="6"/>
        <v>295.23809523809524</v>
      </c>
      <c r="N22" s="546">
        <v>11</v>
      </c>
      <c r="Q22" s="521"/>
      <c r="R22" s="521"/>
      <c r="S22" s="521"/>
    </row>
    <row r="23" spans="1:19" ht="12.75" customHeight="1">
      <c r="A23" s="533" t="s">
        <v>999</v>
      </c>
      <c r="B23" s="534"/>
      <c r="C23" s="535">
        <v>853</v>
      </c>
      <c r="D23" s="536">
        <v>71</v>
      </c>
      <c r="E23" s="536">
        <v>531</v>
      </c>
      <c r="F23" s="535">
        <v>246</v>
      </c>
      <c r="G23" s="537">
        <f t="shared" si="3"/>
        <v>8.32356389214537</v>
      </c>
      <c r="H23" s="538">
        <f t="shared" si="0"/>
        <v>62.25087924970691</v>
      </c>
      <c r="I23" s="539">
        <f t="shared" si="1"/>
        <v>28.839390386869873</v>
      </c>
      <c r="J23" s="540">
        <f t="shared" si="4"/>
        <v>13.370998116760829</v>
      </c>
      <c r="K23" s="541">
        <f t="shared" si="5"/>
        <v>59.69868173258004</v>
      </c>
      <c r="L23" s="541">
        <f t="shared" si="2"/>
        <v>46.32768361581921</v>
      </c>
      <c r="M23" s="542">
        <f t="shared" si="6"/>
        <v>346.4788732394366</v>
      </c>
      <c r="N23" s="536">
        <v>5</v>
      </c>
      <c r="Q23" s="521"/>
      <c r="R23" s="521"/>
      <c r="S23" s="521"/>
    </row>
    <row r="24" spans="1:19" ht="12.75" customHeight="1">
      <c r="A24" s="533" t="s">
        <v>1000</v>
      </c>
      <c r="B24" s="534"/>
      <c r="C24" s="535">
        <v>1123</v>
      </c>
      <c r="D24" s="536">
        <v>120</v>
      </c>
      <c r="E24" s="536">
        <v>733</v>
      </c>
      <c r="F24" s="535">
        <v>267</v>
      </c>
      <c r="G24" s="537">
        <f t="shared" si="3"/>
        <v>10.685663401602849</v>
      </c>
      <c r="H24" s="538">
        <f t="shared" si="0"/>
        <v>65.27159394479074</v>
      </c>
      <c r="I24" s="539">
        <f t="shared" si="1"/>
        <v>23.775601068566342</v>
      </c>
      <c r="J24" s="540">
        <f t="shared" si="4"/>
        <v>16.371077762619375</v>
      </c>
      <c r="K24" s="541">
        <f t="shared" si="5"/>
        <v>52.796725784447474</v>
      </c>
      <c r="L24" s="541">
        <f t="shared" si="2"/>
        <v>36.4256480218281</v>
      </c>
      <c r="M24" s="542">
        <f t="shared" si="6"/>
        <v>222.5</v>
      </c>
      <c r="N24" s="536">
        <v>3</v>
      </c>
      <c r="Q24" s="521"/>
      <c r="R24" s="521"/>
      <c r="S24" s="521"/>
    </row>
    <row r="25" spans="1:19" ht="12.75" customHeight="1">
      <c r="A25" s="533" t="s">
        <v>1001</v>
      </c>
      <c r="B25" s="534"/>
      <c r="C25" s="535">
        <v>637</v>
      </c>
      <c r="D25" s="536">
        <v>78</v>
      </c>
      <c r="E25" s="536">
        <v>407</v>
      </c>
      <c r="F25" s="535">
        <v>152</v>
      </c>
      <c r="G25" s="537">
        <f t="shared" si="3"/>
        <v>12.244897959183673</v>
      </c>
      <c r="H25" s="538">
        <f t="shared" si="0"/>
        <v>63.89324960753532</v>
      </c>
      <c r="I25" s="539">
        <f t="shared" si="1"/>
        <v>23.861852433281005</v>
      </c>
      <c r="J25" s="540">
        <f t="shared" si="4"/>
        <v>19.164619164619165</v>
      </c>
      <c r="K25" s="541">
        <f t="shared" si="5"/>
        <v>56.51105651105651</v>
      </c>
      <c r="L25" s="541">
        <f t="shared" si="2"/>
        <v>37.34643734643734</v>
      </c>
      <c r="M25" s="542">
        <f t="shared" si="6"/>
        <v>194.87179487179486</v>
      </c>
      <c r="N25" s="536" t="s">
        <v>319</v>
      </c>
      <c r="Q25" s="521"/>
      <c r="R25" s="521"/>
      <c r="S25" s="521"/>
    </row>
    <row r="26" spans="1:19" ht="12.75" customHeight="1">
      <c r="A26" s="523" t="s">
        <v>1002</v>
      </c>
      <c r="B26" s="524"/>
      <c r="C26" s="525">
        <v>571</v>
      </c>
      <c r="D26" s="526">
        <v>84</v>
      </c>
      <c r="E26" s="526">
        <v>362</v>
      </c>
      <c r="F26" s="525">
        <v>124</v>
      </c>
      <c r="G26" s="553">
        <f t="shared" si="3"/>
        <v>14.711033274956216</v>
      </c>
      <c r="H26" s="554">
        <f t="shared" si="0"/>
        <v>63.397548161120845</v>
      </c>
      <c r="I26" s="555">
        <f t="shared" si="1"/>
        <v>21.71628721541156</v>
      </c>
      <c r="J26" s="556">
        <f t="shared" si="4"/>
        <v>23.204419889502763</v>
      </c>
      <c r="K26" s="557">
        <f t="shared" si="5"/>
        <v>57.4585635359116</v>
      </c>
      <c r="L26" s="557">
        <f t="shared" si="2"/>
        <v>34.25414364640884</v>
      </c>
      <c r="M26" s="558">
        <f t="shared" si="6"/>
        <v>147.61904761904762</v>
      </c>
      <c r="N26" s="526">
        <v>1</v>
      </c>
      <c r="Q26" s="521"/>
      <c r="R26" s="521"/>
      <c r="S26" s="521"/>
    </row>
    <row r="27" spans="1:19" ht="12.75" customHeight="1">
      <c r="A27" s="533" t="s">
        <v>1003</v>
      </c>
      <c r="B27" s="534"/>
      <c r="C27" s="535">
        <v>944</v>
      </c>
      <c r="D27" s="536">
        <v>127</v>
      </c>
      <c r="E27" s="536">
        <v>615</v>
      </c>
      <c r="F27" s="535">
        <v>201</v>
      </c>
      <c r="G27" s="537">
        <f t="shared" si="3"/>
        <v>13.453389830508474</v>
      </c>
      <c r="H27" s="538">
        <f t="shared" si="0"/>
        <v>65.14830508474576</v>
      </c>
      <c r="I27" s="539">
        <f t="shared" si="1"/>
        <v>21.29237288135593</v>
      </c>
      <c r="J27" s="540">
        <f t="shared" si="4"/>
        <v>20.650406504065042</v>
      </c>
      <c r="K27" s="541">
        <f t="shared" si="5"/>
        <v>53.333333333333336</v>
      </c>
      <c r="L27" s="541">
        <f t="shared" si="2"/>
        <v>32.6829268292683</v>
      </c>
      <c r="M27" s="542">
        <f t="shared" si="6"/>
        <v>158.26771653543307</v>
      </c>
      <c r="N27" s="536">
        <v>1</v>
      </c>
      <c r="Q27" s="521"/>
      <c r="R27" s="521"/>
      <c r="S27" s="521"/>
    </row>
    <row r="28" spans="1:19" ht="12.75" customHeight="1">
      <c r="A28" s="533" t="s">
        <v>1004</v>
      </c>
      <c r="B28" s="534"/>
      <c r="C28" s="535">
        <v>2639</v>
      </c>
      <c r="D28" s="536">
        <v>340</v>
      </c>
      <c r="E28" s="536">
        <v>1705</v>
      </c>
      <c r="F28" s="535">
        <v>592</v>
      </c>
      <c r="G28" s="537">
        <f t="shared" si="3"/>
        <v>12.883668056081849</v>
      </c>
      <c r="H28" s="538">
        <f t="shared" si="0"/>
        <v>64.60780598711634</v>
      </c>
      <c r="I28" s="539">
        <f t="shared" si="1"/>
        <v>22.432739674118984</v>
      </c>
      <c r="J28" s="540">
        <f t="shared" si="4"/>
        <v>19.941348973607038</v>
      </c>
      <c r="K28" s="541">
        <f t="shared" si="5"/>
        <v>54.66275659824047</v>
      </c>
      <c r="L28" s="541">
        <f t="shared" si="2"/>
        <v>34.721407624633436</v>
      </c>
      <c r="M28" s="542">
        <f t="shared" si="6"/>
        <v>174.11764705882354</v>
      </c>
      <c r="N28" s="536">
        <v>2</v>
      </c>
      <c r="Q28" s="521"/>
      <c r="R28" s="521"/>
      <c r="S28" s="521"/>
    </row>
    <row r="29" spans="1:19" ht="12.75" customHeight="1">
      <c r="A29" s="533" t="s">
        <v>1005</v>
      </c>
      <c r="B29" s="534"/>
      <c r="C29" s="535">
        <v>527</v>
      </c>
      <c r="D29" s="536">
        <v>71</v>
      </c>
      <c r="E29" s="536">
        <v>315</v>
      </c>
      <c r="F29" s="535">
        <v>139</v>
      </c>
      <c r="G29" s="537">
        <f t="shared" si="3"/>
        <v>13.472485768500949</v>
      </c>
      <c r="H29" s="538">
        <f t="shared" si="0"/>
        <v>59.772296015180274</v>
      </c>
      <c r="I29" s="539">
        <f t="shared" si="1"/>
        <v>26.37571157495256</v>
      </c>
      <c r="J29" s="540">
        <f t="shared" si="4"/>
        <v>22.53968253968254</v>
      </c>
      <c r="K29" s="541">
        <f t="shared" si="5"/>
        <v>66.66666666666666</v>
      </c>
      <c r="L29" s="541">
        <f t="shared" si="2"/>
        <v>44.12698412698413</v>
      </c>
      <c r="M29" s="542">
        <f t="shared" si="6"/>
        <v>195.77464788732394</v>
      </c>
      <c r="N29" s="536">
        <v>2</v>
      </c>
      <c r="Q29" s="521"/>
      <c r="R29" s="521"/>
      <c r="S29" s="521"/>
    </row>
    <row r="30" spans="1:19" ht="12.75" customHeight="1">
      <c r="A30" s="533" t="s">
        <v>1006</v>
      </c>
      <c r="B30" s="534"/>
      <c r="C30" s="535">
        <v>1070</v>
      </c>
      <c r="D30" s="536">
        <v>108</v>
      </c>
      <c r="E30" s="536">
        <v>700</v>
      </c>
      <c r="F30" s="535">
        <v>259</v>
      </c>
      <c r="G30" s="537">
        <f t="shared" si="3"/>
        <v>10.093457943925234</v>
      </c>
      <c r="H30" s="538">
        <f t="shared" si="0"/>
        <v>65.42056074766354</v>
      </c>
      <c r="I30" s="539">
        <f t="shared" si="1"/>
        <v>24.205607476635514</v>
      </c>
      <c r="J30" s="540">
        <f t="shared" si="4"/>
        <v>15.428571428571427</v>
      </c>
      <c r="K30" s="541">
        <f t="shared" si="5"/>
        <v>52.42857142857142</v>
      </c>
      <c r="L30" s="541">
        <f t="shared" si="2"/>
        <v>37</v>
      </c>
      <c r="M30" s="542">
        <f t="shared" si="6"/>
        <v>239.81481481481484</v>
      </c>
      <c r="N30" s="536">
        <v>3</v>
      </c>
      <c r="Q30" s="521"/>
      <c r="R30" s="521"/>
      <c r="S30" s="521"/>
    </row>
    <row r="31" spans="1:19" ht="12.75" customHeight="1">
      <c r="A31" s="533" t="s">
        <v>1007</v>
      </c>
      <c r="B31" s="534"/>
      <c r="C31" s="535">
        <v>590</v>
      </c>
      <c r="D31" s="536">
        <v>47</v>
      </c>
      <c r="E31" s="536">
        <v>393</v>
      </c>
      <c r="F31" s="535">
        <v>150</v>
      </c>
      <c r="G31" s="537">
        <f t="shared" si="3"/>
        <v>7.966101694915253</v>
      </c>
      <c r="H31" s="538">
        <f t="shared" si="0"/>
        <v>66.61016949152543</v>
      </c>
      <c r="I31" s="539">
        <f t="shared" si="1"/>
        <v>25.423728813559322</v>
      </c>
      <c r="J31" s="540">
        <f t="shared" si="4"/>
        <v>11.959287531806616</v>
      </c>
      <c r="K31" s="541">
        <f t="shared" si="5"/>
        <v>50.12722646310432</v>
      </c>
      <c r="L31" s="541">
        <f t="shared" si="2"/>
        <v>38.16793893129771</v>
      </c>
      <c r="M31" s="542">
        <f t="shared" si="6"/>
        <v>319.1489361702128</v>
      </c>
      <c r="N31" s="536" t="s">
        <v>319</v>
      </c>
      <c r="Q31" s="521"/>
      <c r="R31" s="521"/>
      <c r="S31" s="521"/>
    </row>
    <row r="32" spans="1:19" ht="12.75" customHeight="1">
      <c r="A32" s="543" t="s">
        <v>1008</v>
      </c>
      <c r="B32" s="544"/>
      <c r="C32" s="545">
        <v>653</v>
      </c>
      <c r="D32" s="546">
        <v>103</v>
      </c>
      <c r="E32" s="546">
        <v>429</v>
      </c>
      <c r="F32" s="545">
        <v>121</v>
      </c>
      <c r="G32" s="547">
        <f t="shared" si="3"/>
        <v>15.773353751914243</v>
      </c>
      <c r="H32" s="548">
        <f t="shared" si="0"/>
        <v>65.69678407350689</v>
      </c>
      <c r="I32" s="549">
        <f t="shared" si="1"/>
        <v>18.529862174578867</v>
      </c>
      <c r="J32" s="550">
        <f t="shared" si="4"/>
        <v>24.00932400932401</v>
      </c>
      <c r="K32" s="551">
        <f t="shared" si="5"/>
        <v>52.21445221445221</v>
      </c>
      <c r="L32" s="551">
        <f t="shared" si="2"/>
        <v>28.205128205128204</v>
      </c>
      <c r="M32" s="552">
        <f t="shared" si="6"/>
        <v>117.4757281553398</v>
      </c>
      <c r="N32" s="546" t="s">
        <v>319</v>
      </c>
      <c r="Q32" s="521"/>
      <c r="R32" s="521"/>
      <c r="S32" s="521"/>
    </row>
    <row r="33" spans="1:19" ht="12.75" customHeight="1">
      <c r="A33" s="533" t="s">
        <v>1009</v>
      </c>
      <c r="B33" s="534"/>
      <c r="C33" s="535">
        <v>1949</v>
      </c>
      <c r="D33" s="536">
        <v>237</v>
      </c>
      <c r="E33" s="536">
        <v>1185</v>
      </c>
      <c r="F33" s="535">
        <v>524</v>
      </c>
      <c r="G33" s="537">
        <f t="shared" si="3"/>
        <v>12.16008209338122</v>
      </c>
      <c r="H33" s="538">
        <f t="shared" si="0"/>
        <v>60.80041046690611</v>
      </c>
      <c r="I33" s="539">
        <f t="shared" si="1"/>
        <v>26.885582349923038</v>
      </c>
      <c r="J33" s="540">
        <f t="shared" si="4"/>
        <v>20</v>
      </c>
      <c r="K33" s="541">
        <f t="shared" si="5"/>
        <v>64.21940928270043</v>
      </c>
      <c r="L33" s="541">
        <f t="shared" si="2"/>
        <v>44.219409282700425</v>
      </c>
      <c r="M33" s="542">
        <f t="shared" si="6"/>
        <v>221.0970464135021</v>
      </c>
      <c r="N33" s="536">
        <v>3</v>
      </c>
      <c r="Q33" s="521"/>
      <c r="R33" s="521"/>
      <c r="S33" s="521"/>
    </row>
    <row r="34" spans="1:19" ht="12.75" customHeight="1">
      <c r="A34" s="533" t="s">
        <v>1010</v>
      </c>
      <c r="B34" s="534"/>
      <c r="C34" s="535">
        <v>1623</v>
      </c>
      <c r="D34" s="536">
        <v>232</v>
      </c>
      <c r="E34" s="536">
        <v>1079</v>
      </c>
      <c r="F34" s="535">
        <v>312</v>
      </c>
      <c r="G34" s="537">
        <f t="shared" si="3"/>
        <v>14.294516327788045</v>
      </c>
      <c r="H34" s="538">
        <f t="shared" si="0"/>
        <v>66.48182378311769</v>
      </c>
      <c r="I34" s="539">
        <f t="shared" si="1"/>
        <v>19.223659889094268</v>
      </c>
      <c r="J34" s="540">
        <f t="shared" si="4"/>
        <v>21.50139017608897</v>
      </c>
      <c r="K34" s="541">
        <f t="shared" si="5"/>
        <v>50.417052826691375</v>
      </c>
      <c r="L34" s="541">
        <f t="shared" si="2"/>
        <v>28.915662650602407</v>
      </c>
      <c r="M34" s="542">
        <f t="shared" si="6"/>
        <v>134.48275862068965</v>
      </c>
      <c r="N34" s="536" t="s">
        <v>319</v>
      </c>
      <c r="Q34" s="521"/>
      <c r="R34" s="521"/>
      <c r="S34" s="521"/>
    </row>
    <row r="35" spans="1:19" ht="12.75" customHeight="1">
      <c r="A35" s="533" t="s">
        <v>1011</v>
      </c>
      <c r="B35" s="534"/>
      <c r="C35" s="535">
        <v>1184</v>
      </c>
      <c r="D35" s="536">
        <v>118</v>
      </c>
      <c r="E35" s="536">
        <v>814</v>
      </c>
      <c r="F35" s="535">
        <v>251</v>
      </c>
      <c r="G35" s="537">
        <f t="shared" si="3"/>
        <v>9.966216216216216</v>
      </c>
      <c r="H35" s="538">
        <f t="shared" si="0"/>
        <v>68.75</v>
      </c>
      <c r="I35" s="539">
        <f t="shared" si="1"/>
        <v>21.199324324324326</v>
      </c>
      <c r="J35" s="540">
        <f t="shared" si="4"/>
        <v>14.496314496314497</v>
      </c>
      <c r="K35" s="541">
        <f t="shared" si="5"/>
        <v>45.33169533169533</v>
      </c>
      <c r="L35" s="541">
        <f t="shared" si="2"/>
        <v>30.83538083538084</v>
      </c>
      <c r="M35" s="542">
        <f t="shared" si="6"/>
        <v>212.71186440677968</v>
      </c>
      <c r="N35" s="536">
        <v>1</v>
      </c>
      <c r="Q35" s="521"/>
      <c r="R35" s="521"/>
      <c r="S35" s="521"/>
    </row>
    <row r="36" spans="1:19" ht="12.75" customHeight="1">
      <c r="A36" s="523" t="s">
        <v>1012</v>
      </c>
      <c r="B36" s="524"/>
      <c r="C36" s="525">
        <v>853</v>
      </c>
      <c r="D36" s="526">
        <v>85</v>
      </c>
      <c r="E36" s="526">
        <v>574</v>
      </c>
      <c r="F36" s="525">
        <v>190</v>
      </c>
      <c r="G36" s="553">
        <f t="shared" si="3"/>
        <v>9.964830011723329</v>
      </c>
      <c r="H36" s="554">
        <f t="shared" si="0"/>
        <v>67.29191090269636</v>
      </c>
      <c r="I36" s="555">
        <f t="shared" si="1"/>
        <v>22.27432590855803</v>
      </c>
      <c r="J36" s="556">
        <f t="shared" si="4"/>
        <v>14.80836236933798</v>
      </c>
      <c r="K36" s="557">
        <f t="shared" si="5"/>
        <v>47.90940766550523</v>
      </c>
      <c r="L36" s="557">
        <f t="shared" si="2"/>
        <v>33.10104529616725</v>
      </c>
      <c r="M36" s="558">
        <f t="shared" si="6"/>
        <v>223.52941176470588</v>
      </c>
      <c r="N36" s="526">
        <v>4</v>
      </c>
      <c r="Q36" s="521"/>
      <c r="R36" s="521"/>
      <c r="S36" s="521"/>
    </row>
    <row r="37" spans="1:19" ht="12.75" customHeight="1">
      <c r="A37" s="533" t="s">
        <v>1013</v>
      </c>
      <c r="B37" s="534"/>
      <c r="C37" s="535">
        <v>652</v>
      </c>
      <c r="D37" s="536">
        <v>73</v>
      </c>
      <c r="E37" s="536">
        <v>452</v>
      </c>
      <c r="F37" s="535">
        <v>124</v>
      </c>
      <c r="G37" s="537">
        <f t="shared" si="3"/>
        <v>11.196319018404909</v>
      </c>
      <c r="H37" s="538">
        <f t="shared" si="0"/>
        <v>69.32515337423312</v>
      </c>
      <c r="I37" s="539">
        <f t="shared" si="1"/>
        <v>19.018404907975462</v>
      </c>
      <c r="J37" s="540">
        <f t="shared" si="4"/>
        <v>16.150442477876105</v>
      </c>
      <c r="K37" s="541">
        <f t="shared" si="5"/>
        <v>43.584070796460175</v>
      </c>
      <c r="L37" s="541">
        <f t="shared" si="2"/>
        <v>27.43362831858407</v>
      </c>
      <c r="M37" s="542">
        <f t="shared" si="6"/>
        <v>169.86301369863014</v>
      </c>
      <c r="N37" s="536">
        <v>3</v>
      </c>
      <c r="Q37" s="521"/>
      <c r="R37" s="521"/>
      <c r="S37" s="521"/>
    </row>
    <row r="38" spans="1:19" ht="12.75" customHeight="1">
      <c r="A38" s="533" t="s">
        <v>1014</v>
      </c>
      <c r="B38" s="534"/>
      <c r="C38" s="535">
        <v>595</v>
      </c>
      <c r="D38" s="536">
        <v>101</v>
      </c>
      <c r="E38" s="536">
        <v>372</v>
      </c>
      <c r="F38" s="535">
        <v>122</v>
      </c>
      <c r="G38" s="537">
        <f t="shared" si="3"/>
        <v>16.974789915966387</v>
      </c>
      <c r="H38" s="538">
        <f aca="true" t="shared" si="7" ref="H38:H64">E38/C38*100</f>
        <v>62.52100840336134</v>
      </c>
      <c r="I38" s="539">
        <f aca="true" t="shared" si="8" ref="I38:I64">F38/C38*100</f>
        <v>20.504201680672267</v>
      </c>
      <c r="J38" s="540">
        <f t="shared" si="4"/>
        <v>27.1505376344086</v>
      </c>
      <c r="K38" s="541">
        <f t="shared" si="5"/>
        <v>59.946236559139784</v>
      </c>
      <c r="L38" s="541">
        <f aca="true" t="shared" si="9" ref="L38:L64">F38/E38*100</f>
        <v>32.795698924731184</v>
      </c>
      <c r="M38" s="542">
        <f t="shared" si="6"/>
        <v>120.79207920792079</v>
      </c>
      <c r="N38" s="536" t="s">
        <v>319</v>
      </c>
      <c r="Q38" s="521"/>
      <c r="R38" s="521"/>
      <c r="S38" s="521"/>
    </row>
    <row r="39" spans="1:19" ht="12.75" customHeight="1">
      <c r="A39" s="533" t="s">
        <v>1015</v>
      </c>
      <c r="B39" s="534"/>
      <c r="C39" s="535">
        <v>1289</v>
      </c>
      <c r="D39" s="536">
        <v>184</v>
      </c>
      <c r="E39" s="536">
        <v>817</v>
      </c>
      <c r="F39" s="535">
        <v>286</v>
      </c>
      <c r="G39" s="537">
        <f t="shared" si="3"/>
        <v>14.274631497284718</v>
      </c>
      <c r="H39" s="538">
        <f t="shared" si="7"/>
        <v>63.382467028704426</v>
      </c>
      <c r="I39" s="539">
        <f t="shared" si="8"/>
        <v>22.187742435996896</v>
      </c>
      <c r="J39" s="540">
        <f t="shared" si="4"/>
        <v>22.52141982864137</v>
      </c>
      <c r="K39" s="541">
        <f t="shared" si="5"/>
        <v>57.52753977968176</v>
      </c>
      <c r="L39" s="541">
        <f t="shared" si="9"/>
        <v>35.00611995104039</v>
      </c>
      <c r="M39" s="542">
        <f t="shared" si="6"/>
        <v>155.43478260869566</v>
      </c>
      <c r="N39" s="536">
        <v>2</v>
      </c>
      <c r="Q39" s="521"/>
      <c r="R39" s="521"/>
      <c r="S39" s="521"/>
    </row>
    <row r="40" spans="1:19" ht="12.75" customHeight="1">
      <c r="A40" s="533" t="s">
        <v>1016</v>
      </c>
      <c r="B40" s="534"/>
      <c r="C40" s="535">
        <v>1192</v>
      </c>
      <c r="D40" s="536">
        <v>189</v>
      </c>
      <c r="E40" s="536">
        <v>802</v>
      </c>
      <c r="F40" s="535">
        <v>201</v>
      </c>
      <c r="G40" s="537">
        <f t="shared" si="3"/>
        <v>15.855704697986578</v>
      </c>
      <c r="H40" s="538">
        <f t="shared" si="7"/>
        <v>67.28187919463086</v>
      </c>
      <c r="I40" s="539">
        <f t="shared" si="8"/>
        <v>16.86241610738255</v>
      </c>
      <c r="J40" s="540">
        <f t="shared" si="4"/>
        <v>23.566084788029926</v>
      </c>
      <c r="K40" s="541">
        <f t="shared" si="5"/>
        <v>48.6284289276808</v>
      </c>
      <c r="L40" s="541">
        <f t="shared" si="9"/>
        <v>25.06234413965087</v>
      </c>
      <c r="M40" s="542">
        <f t="shared" si="6"/>
        <v>106.34920634920636</v>
      </c>
      <c r="N40" s="536" t="s">
        <v>319</v>
      </c>
      <c r="Q40" s="521"/>
      <c r="R40" s="521"/>
      <c r="S40" s="521"/>
    </row>
    <row r="41" spans="1:19" ht="12.75" customHeight="1">
      <c r="A41" s="533" t="s">
        <v>1017</v>
      </c>
      <c r="B41" s="534"/>
      <c r="C41" s="535">
        <v>456</v>
      </c>
      <c r="D41" s="536">
        <v>37</v>
      </c>
      <c r="E41" s="536">
        <v>301</v>
      </c>
      <c r="F41" s="535">
        <v>117</v>
      </c>
      <c r="G41" s="537">
        <f t="shared" si="3"/>
        <v>8.114035087719298</v>
      </c>
      <c r="H41" s="538">
        <f t="shared" si="7"/>
        <v>66.00877192982456</v>
      </c>
      <c r="I41" s="539">
        <f t="shared" si="8"/>
        <v>25.657894736842106</v>
      </c>
      <c r="J41" s="540">
        <f t="shared" si="4"/>
        <v>12.29235880398671</v>
      </c>
      <c r="K41" s="541">
        <f t="shared" si="5"/>
        <v>51.162790697674424</v>
      </c>
      <c r="L41" s="541">
        <f t="shared" si="9"/>
        <v>38.87043189368771</v>
      </c>
      <c r="M41" s="542">
        <f t="shared" si="6"/>
        <v>316.21621621621625</v>
      </c>
      <c r="N41" s="536">
        <v>1</v>
      </c>
      <c r="Q41" s="521"/>
      <c r="R41" s="521"/>
      <c r="S41" s="521"/>
    </row>
    <row r="42" spans="1:19" ht="12.75" customHeight="1">
      <c r="A42" s="543" t="s">
        <v>1018</v>
      </c>
      <c r="B42" s="544"/>
      <c r="C42" s="545">
        <v>3744</v>
      </c>
      <c r="D42" s="546">
        <v>620</v>
      </c>
      <c r="E42" s="546">
        <v>2510</v>
      </c>
      <c r="F42" s="545">
        <v>612</v>
      </c>
      <c r="G42" s="547">
        <f t="shared" si="3"/>
        <v>16.55982905982906</v>
      </c>
      <c r="H42" s="548">
        <f t="shared" si="7"/>
        <v>67.04059829059828</v>
      </c>
      <c r="I42" s="549">
        <f t="shared" si="8"/>
        <v>16.346153846153847</v>
      </c>
      <c r="J42" s="550">
        <f t="shared" si="4"/>
        <v>24.701195219123505</v>
      </c>
      <c r="K42" s="551">
        <f t="shared" si="5"/>
        <v>49.08366533864542</v>
      </c>
      <c r="L42" s="551">
        <f t="shared" si="9"/>
        <v>24.382470119521912</v>
      </c>
      <c r="M42" s="552">
        <f t="shared" si="6"/>
        <v>98.70967741935483</v>
      </c>
      <c r="N42" s="546">
        <v>2</v>
      </c>
      <c r="Q42" s="521"/>
      <c r="R42" s="521"/>
      <c r="S42" s="521"/>
    </row>
    <row r="43" spans="1:19" ht="12.75" customHeight="1">
      <c r="A43" s="533" t="s">
        <v>1019</v>
      </c>
      <c r="B43" s="534"/>
      <c r="C43" s="535">
        <v>582</v>
      </c>
      <c r="D43" s="536">
        <v>64</v>
      </c>
      <c r="E43" s="536">
        <v>333</v>
      </c>
      <c r="F43" s="535">
        <v>185</v>
      </c>
      <c r="G43" s="537">
        <f t="shared" si="3"/>
        <v>10.996563573883162</v>
      </c>
      <c r="H43" s="538">
        <f t="shared" si="7"/>
        <v>57.21649484536082</v>
      </c>
      <c r="I43" s="539">
        <f t="shared" si="8"/>
        <v>31.78694158075601</v>
      </c>
      <c r="J43" s="540">
        <f t="shared" si="4"/>
        <v>19.21921921921922</v>
      </c>
      <c r="K43" s="541">
        <f t="shared" si="5"/>
        <v>74.77477477477478</v>
      </c>
      <c r="L43" s="541">
        <f t="shared" si="9"/>
        <v>55.55555555555556</v>
      </c>
      <c r="M43" s="542">
        <f t="shared" si="6"/>
        <v>289.0625</v>
      </c>
      <c r="N43" s="536" t="s">
        <v>319</v>
      </c>
      <c r="Q43" s="521"/>
      <c r="R43" s="521"/>
      <c r="S43" s="521"/>
    </row>
    <row r="44" spans="1:19" ht="12.75" customHeight="1">
      <c r="A44" s="533" t="s">
        <v>1020</v>
      </c>
      <c r="B44" s="534"/>
      <c r="C44" s="535">
        <v>570</v>
      </c>
      <c r="D44" s="536">
        <v>71</v>
      </c>
      <c r="E44" s="536">
        <v>374</v>
      </c>
      <c r="F44" s="535">
        <v>124</v>
      </c>
      <c r="G44" s="537">
        <f aca="true" t="shared" si="10" ref="G44:G64">D44/C44*100</f>
        <v>12.456140350877194</v>
      </c>
      <c r="H44" s="538">
        <f t="shared" si="7"/>
        <v>65.6140350877193</v>
      </c>
      <c r="I44" s="539">
        <f t="shared" si="8"/>
        <v>21.75438596491228</v>
      </c>
      <c r="J44" s="540">
        <f aca="true" t="shared" si="11" ref="J44:J64">D44/E44*100</f>
        <v>18.983957219251337</v>
      </c>
      <c r="K44" s="541">
        <f aca="true" t="shared" si="12" ref="K44:K64">(D44+F44)/E44*100</f>
        <v>52.139037433155075</v>
      </c>
      <c r="L44" s="541">
        <f t="shared" si="9"/>
        <v>33.155080213903744</v>
      </c>
      <c r="M44" s="542">
        <f aca="true" t="shared" si="13" ref="M44:M64">F44/D44*100</f>
        <v>174.64788732394365</v>
      </c>
      <c r="N44" s="536">
        <v>1</v>
      </c>
      <c r="Q44" s="521"/>
      <c r="R44" s="521"/>
      <c r="S44" s="521"/>
    </row>
    <row r="45" spans="1:19" ht="12.75" customHeight="1">
      <c r="A45" s="533" t="s">
        <v>1021</v>
      </c>
      <c r="B45" s="534"/>
      <c r="C45" s="535">
        <v>851</v>
      </c>
      <c r="D45" s="536">
        <v>128</v>
      </c>
      <c r="E45" s="536">
        <v>538</v>
      </c>
      <c r="F45" s="535">
        <v>184</v>
      </c>
      <c r="G45" s="537">
        <f t="shared" si="10"/>
        <v>15.041128084606346</v>
      </c>
      <c r="H45" s="538">
        <f t="shared" si="7"/>
        <v>63.21974148061105</v>
      </c>
      <c r="I45" s="539">
        <f t="shared" si="8"/>
        <v>21.62162162162162</v>
      </c>
      <c r="J45" s="540">
        <f t="shared" si="11"/>
        <v>23.79182156133829</v>
      </c>
      <c r="K45" s="541">
        <f t="shared" si="12"/>
        <v>57.99256505576208</v>
      </c>
      <c r="L45" s="541">
        <f t="shared" si="9"/>
        <v>34.20074349442379</v>
      </c>
      <c r="M45" s="542">
        <f t="shared" si="13"/>
        <v>143.75</v>
      </c>
      <c r="N45" s="536">
        <v>1</v>
      </c>
      <c r="Q45" s="521"/>
      <c r="R45" s="521"/>
      <c r="S45" s="521"/>
    </row>
    <row r="46" spans="1:19" ht="12.75" customHeight="1">
      <c r="A46" s="523" t="s">
        <v>1022</v>
      </c>
      <c r="B46" s="524"/>
      <c r="C46" s="525">
        <v>914</v>
      </c>
      <c r="D46" s="526">
        <v>89</v>
      </c>
      <c r="E46" s="526">
        <v>604</v>
      </c>
      <c r="F46" s="525">
        <v>218</v>
      </c>
      <c r="G46" s="553">
        <f t="shared" si="10"/>
        <v>9.737417943107221</v>
      </c>
      <c r="H46" s="554">
        <f t="shared" si="7"/>
        <v>66.08315098468272</v>
      </c>
      <c r="I46" s="555">
        <f t="shared" si="8"/>
        <v>23.851203501094094</v>
      </c>
      <c r="J46" s="556">
        <f t="shared" si="11"/>
        <v>14.735099337748345</v>
      </c>
      <c r="K46" s="557">
        <f t="shared" si="12"/>
        <v>50.82781456953642</v>
      </c>
      <c r="L46" s="557">
        <f t="shared" si="9"/>
        <v>36.092715231788084</v>
      </c>
      <c r="M46" s="558">
        <f t="shared" si="13"/>
        <v>244.94382022471913</v>
      </c>
      <c r="N46" s="526">
        <v>3</v>
      </c>
      <c r="Q46" s="521"/>
      <c r="R46" s="521"/>
      <c r="S46" s="521"/>
    </row>
    <row r="47" spans="1:19" ht="12.75" customHeight="1">
      <c r="A47" s="533" t="s">
        <v>1023</v>
      </c>
      <c r="B47" s="534"/>
      <c r="C47" s="535">
        <v>992</v>
      </c>
      <c r="D47" s="536">
        <v>130</v>
      </c>
      <c r="E47" s="536">
        <v>628</v>
      </c>
      <c r="F47" s="535">
        <v>234</v>
      </c>
      <c r="G47" s="537">
        <f t="shared" si="10"/>
        <v>13.104838709677418</v>
      </c>
      <c r="H47" s="538">
        <f t="shared" si="7"/>
        <v>63.306451612903224</v>
      </c>
      <c r="I47" s="539">
        <f t="shared" si="8"/>
        <v>23.588709677419356</v>
      </c>
      <c r="J47" s="540">
        <f t="shared" si="11"/>
        <v>20.70063694267516</v>
      </c>
      <c r="K47" s="541">
        <f t="shared" si="12"/>
        <v>57.961783439490446</v>
      </c>
      <c r="L47" s="541">
        <f t="shared" si="9"/>
        <v>37.261146496815286</v>
      </c>
      <c r="M47" s="542">
        <f t="shared" si="13"/>
        <v>180</v>
      </c>
      <c r="N47" s="536" t="s">
        <v>319</v>
      </c>
      <c r="Q47" s="521"/>
      <c r="R47" s="521"/>
      <c r="S47" s="521"/>
    </row>
    <row r="48" spans="1:19" ht="12.75" customHeight="1">
      <c r="A48" s="533" t="s">
        <v>1024</v>
      </c>
      <c r="B48" s="534"/>
      <c r="C48" s="535">
        <v>689</v>
      </c>
      <c r="D48" s="536">
        <v>111</v>
      </c>
      <c r="E48" s="536">
        <v>441</v>
      </c>
      <c r="F48" s="535">
        <v>135</v>
      </c>
      <c r="G48" s="537">
        <f t="shared" si="10"/>
        <v>16.110304789550074</v>
      </c>
      <c r="H48" s="538">
        <f t="shared" si="7"/>
        <v>64.00580551523947</v>
      </c>
      <c r="I48" s="539">
        <f t="shared" si="8"/>
        <v>19.593613933236576</v>
      </c>
      <c r="J48" s="540">
        <f t="shared" si="11"/>
        <v>25.170068027210885</v>
      </c>
      <c r="K48" s="541">
        <f t="shared" si="12"/>
        <v>55.78231292517006</v>
      </c>
      <c r="L48" s="541">
        <f t="shared" si="9"/>
        <v>30.612244897959183</v>
      </c>
      <c r="M48" s="542">
        <f t="shared" si="13"/>
        <v>121.62162162162163</v>
      </c>
      <c r="N48" s="536">
        <v>2</v>
      </c>
      <c r="Q48" s="521"/>
      <c r="R48" s="521"/>
      <c r="S48" s="521"/>
    </row>
    <row r="49" spans="1:19" ht="12.75" customHeight="1">
      <c r="A49" s="533" t="s">
        <v>1025</v>
      </c>
      <c r="B49" s="534"/>
      <c r="C49" s="535">
        <v>3730</v>
      </c>
      <c r="D49" s="536">
        <v>576</v>
      </c>
      <c r="E49" s="536">
        <v>2326</v>
      </c>
      <c r="F49" s="535">
        <v>824</v>
      </c>
      <c r="G49" s="537">
        <f t="shared" si="10"/>
        <v>15.44235924932976</v>
      </c>
      <c r="H49" s="538">
        <f t="shared" si="7"/>
        <v>62.35924932975871</v>
      </c>
      <c r="I49" s="539">
        <f t="shared" si="8"/>
        <v>22.091152815013405</v>
      </c>
      <c r="J49" s="540">
        <f t="shared" si="11"/>
        <v>24.763542562338777</v>
      </c>
      <c r="K49" s="541">
        <f t="shared" si="12"/>
        <v>60.189165950128974</v>
      </c>
      <c r="L49" s="541">
        <f t="shared" si="9"/>
        <v>35.4256233877902</v>
      </c>
      <c r="M49" s="542">
        <f t="shared" si="13"/>
        <v>143.05555555555557</v>
      </c>
      <c r="N49" s="536">
        <v>4</v>
      </c>
      <c r="Q49" s="521"/>
      <c r="R49" s="521"/>
      <c r="S49" s="521"/>
    </row>
    <row r="50" spans="1:19" ht="12.75" customHeight="1">
      <c r="A50" s="533" t="s">
        <v>1026</v>
      </c>
      <c r="B50" s="534"/>
      <c r="C50" s="535">
        <v>2658</v>
      </c>
      <c r="D50" s="536">
        <v>417</v>
      </c>
      <c r="E50" s="536">
        <v>1609</v>
      </c>
      <c r="F50" s="535">
        <v>631</v>
      </c>
      <c r="G50" s="537">
        <f t="shared" si="10"/>
        <v>15.688487584650112</v>
      </c>
      <c r="H50" s="538">
        <f t="shared" si="7"/>
        <v>60.534236267870575</v>
      </c>
      <c r="I50" s="539">
        <f t="shared" si="8"/>
        <v>23.739653875094056</v>
      </c>
      <c r="J50" s="540">
        <f t="shared" si="11"/>
        <v>25.91671845866998</v>
      </c>
      <c r="K50" s="541">
        <f t="shared" si="12"/>
        <v>65.1336233685519</v>
      </c>
      <c r="L50" s="541">
        <f t="shared" si="9"/>
        <v>39.21690490988192</v>
      </c>
      <c r="M50" s="542">
        <f t="shared" si="13"/>
        <v>151.3189448441247</v>
      </c>
      <c r="N50" s="536">
        <v>1</v>
      </c>
      <c r="Q50" s="521"/>
      <c r="R50" s="521"/>
      <c r="S50" s="521"/>
    </row>
    <row r="51" spans="1:19" ht="12.75" customHeight="1">
      <c r="A51" s="533" t="s">
        <v>1027</v>
      </c>
      <c r="B51" s="534"/>
      <c r="C51" s="535">
        <v>2243</v>
      </c>
      <c r="D51" s="536">
        <v>369</v>
      </c>
      <c r="E51" s="536">
        <v>1375</v>
      </c>
      <c r="F51" s="535">
        <v>497</v>
      </c>
      <c r="G51" s="537">
        <f t="shared" si="10"/>
        <v>16.45118145341061</v>
      </c>
      <c r="H51" s="538">
        <f t="shared" si="7"/>
        <v>61.301827909050374</v>
      </c>
      <c r="I51" s="539">
        <f t="shared" si="8"/>
        <v>22.157824342398573</v>
      </c>
      <c r="J51" s="540">
        <f t="shared" si="11"/>
        <v>26.836363636363636</v>
      </c>
      <c r="K51" s="541">
        <f t="shared" si="12"/>
        <v>62.981818181818184</v>
      </c>
      <c r="L51" s="541">
        <f t="shared" si="9"/>
        <v>36.14545454545455</v>
      </c>
      <c r="M51" s="542">
        <f t="shared" si="13"/>
        <v>134.68834688346885</v>
      </c>
      <c r="N51" s="536">
        <v>2</v>
      </c>
      <c r="Q51" s="521"/>
      <c r="R51" s="521"/>
      <c r="S51" s="521"/>
    </row>
    <row r="52" spans="1:19" ht="12.75" customHeight="1">
      <c r="A52" s="543" t="s">
        <v>1028</v>
      </c>
      <c r="B52" s="544"/>
      <c r="C52" s="545">
        <v>2836</v>
      </c>
      <c r="D52" s="546">
        <v>461</v>
      </c>
      <c r="E52" s="546">
        <v>1869</v>
      </c>
      <c r="F52" s="545">
        <v>493</v>
      </c>
      <c r="G52" s="547">
        <f t="shared" si="10"/>
        <v>16.255289139633287</v>
      </c>
      <c r="H52" s="548">
        <f t="shared" si="7"/>
        <v>65.90267983074753</v>
      </c>
      <c r="I52" s="549">
        <f t="shared" si="8"/>
        <v>17.3836389280677</v>
      </c>
      <c r="J52" s="550">
        <f t="shared" si="11"/>
        <v>24.665596575708935</v>
      </c>
      <c r="K52" s="551">
        <f t="shared" si="12"/>
        <v>51.04333868378812</v>
      </c>
      <c r="L52" s="551">
        <f t="shared" si="9"/>
        <v>26.37774210807919</v>
      </c>
      <c r="M52" s="552">
        <f t="shared" si="13"/>
        <v>106.941431670282</v>
      </c>
      <c r="N52" s="546">
        <v>13</v>
      </c>
      <c r="Q52" s="521"/>
      <c r="R52" s="521"/>
      <c r="S52" s="521"/>
    </row>
    <row r="53" spans="1:19" ht="12.75" customHeight="1">
      <c r="A53" s="533" t="s">
        <v>1029</v>
      </c>
      <c r="B53" s="534"/>
      <c r="C53" s="535">
        <v>1944</v>
      </c>
      <c r="D53" s="536">
        <v>308</v>
      </c>
      <c r="E53" s="536">
        <v>1263</v>
      </c>
      <c r="F53" s="535">
        <v>373</v>
      </c>
      <c r="G53" s="537">
        <f t="shared" si="10"/>
        <v>15.843621399176955</v>
      </c>
      <c r="H53" s="538">
        <f t="shared" si="7"/>
        <v>64.96913580246914</v>
      </c>
      <c r="I53" s="539">
        <f t="shared" si="8"/>
        <v>19.18724279835391</v>
      </c>
      <c r="J53" s="540">
        <f t="shared" si="11"/>
        <v>24.386381631037214</v>
      </c>
      <c r="K53" s="541">
        <f t="shared" si="12"/>
        <v>53.919239904988125</v>
      </c>
      <c r="L53" s="541">
        <f t="shared" si="9"/>
        <v>29.532858273950914</v>
      </c>
      <c r="M53" s="542">
        <f t="shared" si="13"/>
        <v>121.10389610389612</v>
      </c>
      <c r="N53" s="536" t="s">
        <v>319</v>
      </c>
      <c r="Q53" s="521"/>
      <c r="R53" s="521"/>
      <c r="S53" s="521"/>
    </row>
    <row r="54" spans="1:19" ht="12.75" customHeight="1">
      <c r="A54" s="533" t="s">
        <v>1030</v>
      </c>
      <c r="B54" s="534"/>
      <c r="C54" s="535">
        <v>1935</v>
      </c>
      <c r="D54" s="536">
        <v>282</v>
      </c>
      <c r="E54" s="536">
        <v>1280</v>
      </c>
      <c r="F54" s="535">
        <v>372</v>
      </c>
      <c r="G54" s="537">
        <f t="shared" si="10"/>
        <v>14.573643410852712</v>
      </c>
      <c r="H54" s="538">
        <f t="shared" si="7"/>
        <v>66.1498708010336</v>
      </c>
      <c r="I54" s="539">
        <f t="shared" si="8"/>
        <v>19.224806201550386</v>
      </c>
      <c r="J54" s="540">
        <f t="shared" si="11"/>
        <v>22.03125</v>
      </c>
      <c r="K54" s="541">
        <f t="shared" si="12"/>
        <v>51.09375000000001</v>
      </c>
      <c r="L54" s="541">
        <f t="shared" si="9"/>
        <v>29.062500000000004</v>
      </c>
      <c r="M54" s="542">
        <f t="shared" si="13"/>
        <v>131.91489361702128</v>
      </c>
      <c r="N54" s="536">
        <v>1</v>
      </c>
      <c r="Q54" s="521"/>
      <c r="R54" s="521"/>
      <c r="S54" s="521"/>
    </row>
    <row r="55" spans="1:19" ht="12.75" customHeight="1">
      <c r="A55" s="533" t="s">
        <v>1031</v>
      </c>
      <c r="B55" s="534"/>
      <c r="C55" s="535">
        <v>1029</v>
      </c>
      <c r="D55" s="536">
        <v>92</v>
      </c>
      <c r="E55" s="536">
        <v>657</v>
      </c>
      <c r="F55" s="535">
        <v>262</v>
      </c>
      <c r="G55" s="537">
        <f t="shared" si="10"/>
        <v>8.940719144800777</v>
      </c>
      <c r="H55" s="538">
        <f t="shared" si="7"/>
        <v>63.84839650145773</v>
      </c>
      <c r="I55" s="539">
        <f t="shared" si="8"/>
        <v>25.461613216715257</v>
      </c>
      <c r="J55" s="540">
        <f t="shared" si="11"/>
        <v>14.00304414003044</v>
      </c>
      <c r="K55" s="541">
        <f t="shared" si="12"/>
        <v>53.88127853881278</v>
      </c>
      <c r="L55" s="541">
        <f t="shared" si="9"/>
        <v>39.87823439878234</v>
      </c>
      <c r="M55" s="542">
        <f t="shared" si="13"/>
        <v>284.7826086956522</v>
      </c>
      <c r="N55" s="536">
        <v>18</v>
      </c>
      <c r="Q55" s="521"/>
      <c r="R55" s="521"/>
      <c r="S55" s="521"/>
    </row>
    <row r="56" spans="1:19" ht="12.75" customHeight="1">
      <c r="A56" s="523" t="s">
        <v>1032</v>
      </c>
      <c r="B56" s="524"/>
      <c r="C56" s="525">
        <v>1467</v>
      </c>
      <c r="D56" s="526">
        <v>183</v>
      </c>
      <c r="E56" s="526">
        <v>1068</v>
      </c>
      <c r="F56" s="525">
        <v>216</v>
      </c>
      <c r="G56" s="553">
        <f t="shared" si="10"/>
        <v>12.474437627811861</v>
      </c>
      <c r="H56" s="554">
        <f t="shared" si="7"/>
        <v>72.80163599182005</v>
      </c>
      <c r="I56" s="555">
        <f t="shared" si="8"/>
        <v>14.723926380368098</v>
      </c>
      <c r="J56" s="556">
        <f t="shared" si="11"/>
        <v>17.134831460674157</v>
      </c>
      <c r="K56" s="557">
        <f t="shared" si="12"/>
        <v>37.359550561797754</v>
      </c>
      <c r="L56" s="557">
        <f t="shared" si="9"/>
        <v>20.224719101123593</v>
      </c>
      <c r="M56" s="558">
        <f t="shared" si="13"/>
        <v>118.0327868852459</v>
      </c>
      <c r="N56" s="526" t="s">
        <v>319</v>
      </c>
      <c r="Q56" s="521"/>
      <c r="R56" s="521"/>
      <c r="S56" s="521"/>
    </row>
    <row r="57" spans="1:19" ht="12.75" customHeight="1">
      <c r="A57" s="533" t="s">
        <v>1033</v>
      </c>
      <c r="B57" s="534"/>
      <c r="C57" s="535">
        <v>1437</v>
      </c>
      <c r="D57" s="536">
        <v>135</v>
      </c>
      <c r="E57" s="536">
        <v>785</v>
      </c>
      <c r="F57" s="535">
        <v>514</v>
      </c>
      <c r="G57" s="537">
        <f t="shared" si="10"/>
        <v>9.394572025052192</v>
      </c>
      <c r="H57" s="538">
        <f t="shared" si="7"/>
        <v>54.627696590118305</v>
      </c>
      <c r="I57" s="539">
        <f t="shared" si="8"/>
        <v>35.76896311760612</v>
      </c>
      <c r="J57" s="540">
        <f t="shared" si="11"/>
        <v>17.197452229299362</v>
      </c>
      <c r="K57" s="541">
        <f t="shared" si="12"/>
        <v>82.67515923566879</v>
      </c>
      <c r="L57" s="541">
        <f t="shared" si="9"/>
        <v>65.47770700636943</v>
      </c>
      <c r="M57" s="542">
        <f t="shared" si="13"/>
        <v>380.74074074074076</v>
      </c>
      <c r="N57" s="536">
        <v>3</v>
      </c>
      <c r="Q57" s="521"/>
      <c r="R57" s="521"/>
      <c r="S57" s="521"/>
    </row>
    <row r="58" spans="1:19" ht="12.75" customHeight="1">
      <c r="A58" s="533" t="s">
        <v>1034</v>
      </c>
      <c r="B58" s="534"/>
      <c r="C58" s="535">
        <v>4258</v>
      </c>
      <c r="D58" s="536">
        <v>494</v>
      </c>
      <c r="E58" s="536">
        <v>2830</v>
      </c>
      <c r="F58" s="535">
        <v>921</v>
      </c>
      <c r="G58" s="537">
        <f t="shared" si="10"/>
        <v>11.601690934711131</v>
      </c>
      <c r="H58" s="538">
        <f t="shared" si="7"/>
        <v>66.4631282292156</v>
      </c>
      <c r="I58" s="539">
        <f t="shared" si="8"/>
        <v>21.629873179896666</v>
      </c>
      <c r="J58" s="540">
        <f t="shared" si="11"/>
        <v>17.45583038869258</v>
      </c>
      <c r="K58" s="541">
        <f t="shared" si="12"/>
        <v>50</v>
      </c>
      <c r="L58" s="541">
        <f t="shared" si="9"/>
        <v>32.544169611307424</v>
      </c>
      <c r="M58" s="542">
        <f t="shared" si="13"/>
        <v>186.43724696356276</v>
      </c>
      <c r="N58" s="536">
        <v>13</v>
      </c>
      <c r="Q58" s="521"/>
      <c r="R58" s="521"/>
      <c r="S58" s="521"/>
    </row>
    <row r="59" spans="1:19" ht="12.75" customHeight="1">
      <c r="A59" s="533" t="s">
        <v>1035</v>
      </c>
      <c r="B59" s="534"/>
      <c r="C59" s="535">
        <v>3278</v>
      </c>
      <c r="D59" s="536">
        <v>368</v>
      </c>
      <c r="E59" s="536">
        <v>2160</v>
      </c>
      <c r="F59" s="535">
        <v>723</v>
      </c>
      <c r="G59" s="537">
        <f t="shared" si="10"/>
        <v>11.226357535082366</v>
      </c>
      <c r="H59" s="538">
        <f t="shared" si="7"/>
        <v>65.89383770591824</v>
      </c>
      <c r="I59" s="539">
        <f t="shared" si="8"/>
        <v>22.05613178767541</v>
      </c>
      <c r="J59" s="540">
        <f t="shared" si="11"/>
        <v>17.037037037037038</v>
      </c>
      <c r="K59" s="541">
        <f t="shared" si="12"/>
        <v>50.50925925925925</v>
      </c>
      <c r="L59" s="541">
        <f t="shared" si="9"/>
        <v>33.47222222222222</v>
      </c>
      <c r="M59" s="542">
        <f t="shared" si="13"/>
        <v>196.4673913043478</v>
      </c>
      <c r="N59" s="536">
        <v>27</v>
      </c>
      <c r="Q59" s="521"/>
      <c r="R59" s="521"/>
      <c r="S59" s="521"/>
    </row>
    <row r="60" spans="1:19" ht="12.75" customHeight="1">
      <c r="A60" s="533" t="s">
        <v>1036</v>
      </c>
      <c r="B60" s="534"/>
      <c r="C60" s="535">
        <v>1676</v>
      </c>
      <c r="D60" s="536">
        <v>113</v>
      </c>
      <c r="E60" s="536">
        <v>1006</v>
      </c>
      <c r="F60" s="535">
        <v>557</v>
      </c>
      <c r="G60" s="537">
        <f t="shared" si="10"/>
        <v>6.742243436754176</v>
      </c>
      <c r="H60" s="538">
        <f t="shared" si="7"/>
        <v>60.023866348448685</v>
      </c>
      <c r="I60" s="539">
        <f t="shared" si="8"/>
        <v>33.233890214797135</v>
      </c>
      <c r="J60" s="540">
        <f t="shared" si="11"/>
        <v>11.232604373757455</v>
      </c>
      <c r="K60" s="541">
        <f t="shared" si="12"/>
        <v>66.6003976143141</v>
      </c>
      <c r="L60" s="541">
        <f t="shared" si="9"/>
        <v>55.367793240556665</v>
      </c>
      <c r="M60" s="542">
        <f t="shared" si="13"/>
        <v>492.92035398230087</v>
      </c>
      <c r="N60" s="536" t="s">
        <v>319</v>
      </c>
      <c r="Q60" s="521"/>
      <c r="R60" s="521"/>
      <c r="S60" s="521"/>
    </row>
    <row r="61" spans="1:19" ht="12.75" customHeight="1">
      <c r="A61" s="533" t="s">
        <v>1037</v>
      </c>
      <c r="B61" s="534"/>
      <c r="C61" s="535">
        <v>1230</v>
      </c>
      <c r="D61" s="536">
        <v>102</v>
      </c>
      <c r="E61" s="536">
        <v>620</v>
      </c>
      <c r="F61" s="535">
        <v>505</v>
      </c>
      <c r="G61" s="537">
        <f t="shared" si="10"/>
        <v>8.292682926829269</v>
      </c>
      <c r="H61" s="538">
        <f t="shared" si="7"/>
        <v>50.40650406504065</v>
      </c>
      <c r="I61" s="539">
        <f t="shared" si="8"/>
        <v>41.05691056910569</v>
      </c>
      <c r="J61" s="540">
        <f t="shared" si="11"/>
        <v>16.451612903225808</v>
      </c>
      <c r="K61" s="541">
        <f t="shared" si="12"/>
        <v>97.90322580645162</v>
      </c>
      <c r="L61" s="541">
        <f t="shared" si="9"/>
        <v>81.45161290322581</v>
      </c>
      <c r="M61" s="542">
        <f t="shared" si="13"/>
        <v>495.0980392156863</v>
      </c>
      <c r="N61" s="536">
        <v>3</v>
      </c>
      <c r="Q61" s="521"/>
      <c r="R61" s="521"/>
      <c r="S61" s="521"/>
    </row>
    <row r="62" spans="1:19" ht="12.75" customHeight="1">
      <c r="A62" s="543" t="s">
        <v>1039</v>
      </c>
      <c r="B62" s="544"/>
      <c r="C62" s="545">
        <v>2605</v>
      </c>
      <c r="D62" s="546">
        <v>397</v>
      </c>
      <c r="E62" s="546">
        <v>1277</v>
      </c>
      <c r="F62" s="545">
        <v>930</v>
      </c>
      <c r="G62" s="547">
        <f t="shared" si="10"/>
        <v>15.23992322456814</v>
      </c>
      <c r="H62" s="548">
        <f t="shared" si="7"/>
        <v>49.021113243761995</v>
      </c>
      <c r="I62" s="549">
        <f t="shared" si="8"/>
        <v>35.70057581573896</v>
      </c>
      <c r="J62" s="550">
        <f t="shared" si="11"/>
        <v>31.088488645262334</v>
      </c>
      <c r="K62" s="551">
        <f t="shared" si="12"/>
        <v>103.91542678151919</v>
      </c>
      <c r="L62" s="551">
        <f t="shared" si="9"/>
        <v>72.82693813625684</v>
      </c>
      <c r="M62" s="552">
        <f t="shared" si="13"/>
        <v>234.25692695214107</v>
      </c>
      <c r="N62" s="546">
        <v>1</v>
      </c>
      <c r="Q62" s="521"/>
      <c r="R62" s="521"/>
      <c r="S62" s="521"/>
    </row>
    <row r="63" spans="1:19" ht="12.75" customHeight="1">
      <c r="A63" s="533" t="s">
        <v>1073</v>
      </c>
      <c r="B63" s="534"/>
      <c r="C63" s="535">
        <v>560</v>
      </c>
      <c r="D63" s="535">
        <v>135</v>
      </c>
      <c r="E63" s="535">
        <v>320</v>
      </c>
      <c r="F63" s="535">
        <v>105</v>
      </c>
      <c r="G63" s="537">
        <f t="shared" si="10"/>
        <v>24.107142857142858</v>
      </c>
      <c r="H63" s="538">
        <f t="shared" si="7"/>
        <v>57.14285714285714</v>
      </c>
      <c r="I63" s="539">
        <f t="shared" si="8"/>
        <v>18.75</v>
      </c>
      <c r="J63" s="540">
        <f t="shared" si="11"/>
        <v>42.1875</v>
      </c>
      <c r="K63" s="541">
        <f t="shared" si="12"/>
        <v>75</v>
      </c>
      <c r="L63" s="541">
        <f t="shared" si="9"/>
        <v>32.8125</v>
      </c>
      <c r="M63" s="542">
        <f t="shared" si="13"/>
        <v>77.77777777777779</v>
      </c>
      <c r="N63" s="535" t="s">
        <v>319</v>
      </c>
      <c r="Q63" s="521"/>
      <c r="R63" s="521"/>
      <c r="S63" s="521"/>
    </row>
    <row r="64" spans="1:19" ht="12.75" customHeight="1">
      <c r="A64" s="533" t="s">
        <v>1074</v>
      </c>
      <c r="B64" s="534"/>
      <c r="C64" s="535">
        <v>1066</v>
      </c>
      <c r="D64" s="535">
        <v>324</v>
      </c>
      <c r="E64" s="535">
        <v>676</v>
      </c>
      <c r="F64" s="535">
        <v>66</v>
      </c>
      <c r="G64" s="537">
        <f t="shared" si="10"/>
        <v>30.393996247654787</v>
      </c>
      <c r="H64" s="538">
        <f t="shared" si="7"/>
        <v>63.41463414634146</v>
      </c>
      <c r="I64" s="539">
        <f t="shared" si="8"/>
        <v>6.191369606003752</v>
      </c>
      <c r="J64" s="540">
        <f t="shared" si="11"/>
        <v>47.928994082840234</v>
      </c>
      <c r="K64" s="541">
        <f t="shared" si="12"/>
        <v>57.692307692307686</v>
      </c>
      <c r="L64" s="541">
        <f t="shared" si="9"/>
        <v>9.763313609467456</v>
      </c>
      <c r="M64" s="542">
        <f t="shared" si="13"/>
        <v>20.37037037037037</v>
      </c>
      <c r="N64" s="535" t="s">
        <v>319</v>
      </c>
      <c r="Q64" s="521"/>
      <c r="R64" s="521"/>
      <c r="S64" s="521"/>
    </row>
    <row r="65" spans="1:19" ht="12.75" customHeight="1">
      <c r="A65" s="559" t="s">
        <v>1075</v>
      </c>
      <c r="B65" s="560"/>
      <c r="C65" s="561">
        <v>62</v>
      </c>
      <c r="D65" s="561">
        <v>17</v>
      </c>
      <c r="E65" s="561">
        <v>40</v>
      </c>
      <c r="F65" s="561">
        <v>5</v>
      </c>
      <c r="G65" s="562">
        <f>D65/C65*100</f>
        <v>27.419354838709676</v>
      </c>
      <c r="H65" s="563">
        <f>E65/C65*100</f>
        <v>64.51612903225806</v>
      </c>
      <c r="I65" s="564">
        <f>F65/C65*100</f>
        <v>8.064516129032258</v>
      </c>
      <c r="J65" s="565">
        <f>D65/E65*100</f>
        <v>42.5</v>
      </c>
      <c r="K65" s="566">
        <f>(D65+F65)/E65*100</f>
        <v>55.00000000000001</v>
      </c>
      <c r="L65" s="566">
        <f>F65/E65*100</f>
        <v>12.5</v>
      </c>
      <c r="M65" s="567">
        <f>F65/D65*100</f>
        <v>29.411764705882355</v>
      </c>
      <c r="N65" s="561" t="s">
        <v>319</v>
      </c>
      <c r="Q65" s="521"/>
      <c r="R65" s="521"/>
      <c r="S65" s="521"/>
    </row>
  </sheetData>
  <mergeCells count="5">
    <mergeCell ref="A4:B5"/>
    <mergeCell ref="N4:N5"/>
    <mergeCell ref="C4:F4"/>
    <mergeCell ref="G4:I4"/>
    <mergeCell ref="J4:M4"/>
  </mergeCells>
  <hyperlinks>
    <hyperlink ref="A1" location="目次!A30" display="目次へ"/>
  </hyperlinks>
  <printOptions/>
  <pageMargins left="0.5905511811023623" right="0.5905511811023623" top="0.7874015748031497" bottom="0.3937007874015748" header="0.5118110236220472" footer="0.31496062992125984"/>
  <pageSetup firstPageNumber="33" useFirstPageNumber="1"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N68"/>
  <sheetViews>
    <sheetView workbookViewId="0" topLeftCell="A1">
      <selection activeCell="A1" sqref="A1"/>
    </sheetView>
  </sheetViews>
  <sheetFormatPr defaultColWidth="9.00390625" defaultRowHeight="13.5"/>
  <cols>
    <col min="1" max="1" width="8.625" style="618" customWidth="1"/>
    <col min="2" max="2" width="0.875" style="618" customWidth="1"/>
    <col min="3" max="11" width="7.50390625" style="618" customWidth="1"/>
    <col min="12" max="12" width="7.50390625" style="629" customWidth="1"/>
    <col min="13" max="13" width="7.75390625" style="618" customWidth="1"/>
    <col min="14" max="16384" width="9.00390625" style="618" customWidth="1"/>
  </cols>
  <sheetData>
    <row r="1" ht="15" customHeight="1">
      <c r="A1" s="983" t="s">
        <v>605</v>
      </c>
    </row>
    <row r="2" spans="1:13" ht="27" customHeight="1">
      <c r="A2" s="1172" t="s">
        <v>1038</v>
      </c>
      <c r="B2" s="1173"/>
      <c r="C2" s="1173"/>
      <c r="D2" s="1173"/>
      <c r="E2" s="1173"/>
      <c r="F2" s="1173"/>
      <c r="G2" s="1173"/>
      <c r="H2" s="1173"/>
      <c r="I2" s="1173"/>
      <c r="J2" s="1173"/>
      <c r="K2" s="1173"/>
      <c r="L2" s="1173"/>
      <c r="M2" s="1173"/>
    </row>
    <row r="3" ht="6" customHeight="1">
      <c r="M3" s="596"/>
    </row>
    <row r="4" spans="1:13" ht="12.75" customHeight="1">
      <c r="A4" s="1179" t="s">
        <v>44</v>
      </c>
      <c r="B4" s="1180"/>
      <c r="C4" s="1185" t="s">
        <v>45</v>
      </c>
      <c r="D4" s="1185"/>
      <c r="E4" s="1185"/>
      <c r="F4" s="1185"/>
      <c r="G4" s="1185"/>
      <c r="H4" s="1185"/>
      <c r="I4" s="1185"/>
      <c r="J4" s="1185"/>
      <c r="K4" s="1185"/>
      <c r="L4" s="1185"/>
      <c r="M4" s="1176" t="s">
        <v>46</v>
      </c>
    </row>
    <row r="5" spans="1:13" ht="12.75" customHeight="1">
      <c r="A5" s="1181"/>
      <c r="B5" s="1182"/>
      <c r="C5" s="1175" t="s">
        <v>48</v>
      </c>
      <c r="D5" s="1175"/>
      <c r="E5" s="1175"/>
      <c r="F5" s="1175"/>
      <c r="G5" s="1175"/>
      <c r="H5" s="1175"/>
      <c r="I5" s="1175"/>
      <c r="J5" s="1175"/>
      <c r="K5" s="1174" t="s">
        <v>49</v>
      </c>
      <c r="L5" s="1186" t="s">
        <v>50</v>
      </c>
      <c r="M5" s="1177"/>
    </row>
    <row r="6" spans="1:14" ht="12.75" customHeight="1">
      <c r="A6" s="1181"/>
      <c r="B6" s="1182"/>
      <c r="C6" s="1175" t="s">
        <v>285</v>
      </c>
      <c r="D6" s="1175" t="s">
        <v>51</v>
      </c>
      <c r="E6" s="1175"/>
      <c r="F6" s="1175"/>
      <c r="G6" s="1175"/>
      <c r="H6" s="1175"/>
      <c r="I6" s="1175"/>
      <c r="J6" s="1175"/>
      <c r="K6" s="1175"/>
      <c r="L6" s="1187"/>
      <c r="M6" s="1177"/>
      <c r="N6" s="596"/>
    </row>
    <row r="7" spans="1:14" ht="12.75" customHeight="1">
      <c r="A7" s="1183"/>
      <c r="B7" s="1184"/>
      <c r="C7" s="1175"/>
      <c r="D7" s="522" t="s">
        <v>52</v>
      </c>
      <c r="E7" s="522" t="s">
        <v>53</v>
      </c>
      <c r="F7" s="522" t="s">
        <v>54</v>
      </c>
      <c r="G7" s="522" t="s">
        <v>55</v>
      </c>
      <c r="H7" s="522" t="s">
        <v>56</v>
      </c>
      <c r="I7" s="522" t="s">
        <v>57</v>
      </c>
      <c r="J7" s="522" t="s">
        <v>58</v>
      </c>
      <c r="K7" s="1175"/>
      <c r="L7" s="1187"/>
      <c r="M7" s="1178"/>
      <c r="N7" s="596"/>
    </row>
    <row r="8" spans="1:13" ht="12" customHeight="1">
      <c r="A8" s="619" t="s">
        <v>496</v>
      </c>
      <c r="B8" s="620"/>
      <c r="C8" s="535">
        <f aca="true" t="shared" si="0" ref="C8:K8">SUM(C9:C67)</f>
        <v>39730</v>
      </c>
      <c r="D8" s="751">
        <f t="shared" si="0"/>
        <v>11609</v>
      </c>
      <c r="E8" s="751">
        <f t="shared" si="0"/>
        <v>12982</v>
      </c>
      <c r="F8" s="751">
        <f t="shared" si="0"/>
        <v>7810</v>
      </c>
      <c r="G8" s="751">
        <f t="shared" si="0"/>
        <v>5758</v>
      </c>
      <c r="H8" s="751">
        <f t="shared" si="0"/>
        <v>1297</v>
      </c>
      <c r="I8" s="751">
        <f t="shared" si="0"/>
        <v>217</v>
      </c>
      <c r="J8" s="751">
        <f t="shared" si="0"/>
        <v>57</v>
      </c>
      <c r="K8" s="751">
        <f t="shared" si="0"/>
        <v>92236</v>
      </c>
      <c r="L8" s="752">
        <v>2.3215706016</v>
      </c>
      <c r="M8" s="753">
        <v>23</v>
      </c>
    </row>
    <row r="9" spans="1:13" ht="12" customHeight="1">
      <c r="A9" s="621" t="s">
        <v>983</v>
      </c>
      <c r="B9" s="622"/>
      <c r="C9" s="546">
        <v>193</v>
      </c>
      <c r="D9" s="754">
        <v>45</v>
      </c>
      <c r="E9" s="754">
        <v>71</v>
      </c>
      <c r="F9" s="754">
        <v>49</v>
      </c>
      <c r="G9" s="754">
        <v>24</v>
      </c>
      <c r="H9" s="754">
        <v>4</v>
      </c>
      <c r="I9" s="754" t="s">
        <v>319</v>
      </c>
      <c r="J9" s="754" t="s">
        <v>319</v>
      </c>
      <c r="K9" s="754">
        <v>450</v>
      </c>
      <c r="L9" s="755">
        <v>2.3316062176</v>
      </c>
      <c r="M9" s="545" t="s">
        <v>319</v>
      </c>
    </row>
    <row r="10" spans="1:13" ht="12" customHeight="1">
      <c r="A10" s="619" t="s">
        <v>984</v>
      </c>
      <c r="B10" s="623"/>
      <c r="C10" s="536">
        <v>225</v>
      </c>
      <c r="D10" s="756">
        <v>50</v>
      </c>
      <c r="E10" s="756">
        <v>93</v>
      </c>
      <c r="F10" s="756">
        <v>46</v>
      </c>
      <c r="G10" s="756">
        <v>25</v>
      </c>
      <c r="H10" s="756">
        <v>9</v>
      </c>
      <c r="I10" s="756">
        <v>2</v>
      </c>
      <c r="J10" s="756" t="s">
        <v>319</v>
      </c>
      <c r="K10" s="756">
        <v>531</v>
      </c>
      <c r="L10" s="757">
        <v>2.36</v>
      </c>
      <c r="M10" s="535" t="s">
        <v>319</v>
      </c>
    </row>
    <row r="11" spans="1:13" ht="12" customHeight="1">
      <c r="A11" s="619" t="s">
        <v>985</v>
      </c>
      <c r="B11" s="623"/>
      <c r="C11" s="536">
        <v>319</v>
      </c>
      <c r="D11" s="756">
        <v>73</v>
      </c>
      <c r="E11" s="756">
        <v>137</v>
      </c>
      <c r="F11" s="756">
        <v>57</v>
      </c>
      <c r="G11" s="756">
        <v>40</v>
      </c>
      <c r="H11" s="756">
        <v>9</v>
      </c>
      <c r="I11" s="756">
        <v>2</v>
      </c>
      <c r="J11" s="756">
        <v>1</v>
      </c>
      <c r="K11" s="756">
        <v>744</v>
      </c>
      <c r="L11" s="757">
        <v>2.3322884013</v>
      </c>
      <c r="M11" s="535" t="s">
        <v>319</v>
      </c>
    </row>
    <row r="12" spans="1:13" ht="12" customHeight="1">
      <c r="A12" s="619" t="s">
        <v>986</v>
      </c>
      <c r="B12" s="623"/>
      <c r="C12" s="536">
        <v>208</v>
      </c>
      <c r="D12" s="756">
        <v>25</v>
      </c>
      <c r="E12" s="756">
        <v>81</v>
      </c>
      <c r="F12" s="756">
        <v>44</v>
      </c>
      <c r="G12" s="756">
        <v>41</v>
      </c>
      <c r="H12" s="756">
        <v>12</v>
      </c>
      <c r="I12" s="756">
        <v>5</v>
      </c>
      <c r="J12" s="756" t="s">
        <v>319</v>
      </c>
      <c r="K12" s="756">
        <v>573</v>
      </c>
      <c r="L12" s="757">
        <v>2.7548076923</v>
      </c>
      <c r="M12" s="535">
        <v>1</v>
      </c>
    </row>
    <row r="13" spans="1:13" ht="12" customHeight="1">
      <c r="A13" s="624" t="s">
        <v>987</v>
      </c>
      <c r="B13" s="625"/>
      <c r="C13" s="526">
        <v>199</v>
      </c>
      <c r="D13" s="605">
        <v>198</v>
      </c>
      <c r="E13" s="605">
        <v>1</v>
      </c>
      <c r="F13" s="605" t="s">
        <v>319</v>
      </c>
      <c r="G13" s="605" t="s">
        <v>319</v>
      </c>
      <c r="H13" s="605" t="s">
        <v>319</v>
      </c>
      <c r="I13" s="605" t="s">
        <v>319</v>
      </c>
      <c r="J13" s="605" t="s">
        <v>319</v>
      </c>
      <c r="K13" s="605">
        <v>200</v>
      </c>
      <c r="L13" s="758">
        <v>1.0050251256</v>
      </c>
      <c r="M13" s="525" t="s">
        <v>319</v>
      </c>
    </row>
    <row r="14" spans="1:13" ht="12" customHeight="1">
      <c r="A14" s="619" t="s">
        <v>988</v>
      </c>
      <c r="B14" s="623"/>
      <c r="C14" s="536">
        <v>2791</v>
      </c>
      <c r="D14" s="756">
        <v>661</v>
      </c>
      <c r="E14" s="756">
        <v>942</v>
      </c>
      <c r="F14" s="756">
        <v>619</v>
      </c>
      <c r="G14" s="756">
        <v>460</v>
      </c>
      <c r="H14" s="756">
        <v>93</v>
      </c>
      <c r="I14" s="756">
        <v>12</v>
      </c>
      <c r="J14" s="756">
        <v>4</v>
      </c>
      <c r="K14" s="756">
        <v>6807</v>
      </c>
      <c r="L14" s="757">
        <v>2.4389107847</v>
      </c>
      <c r="M14" s="535">
        <v>2</v>
      </c>
    </row>
    <row r="15" spans="1:13" ht="12" customHeight="1">
      <c r="A15" s="619" t="s">
        <v>989</v>
      </c>
      <c r="B15" s="623"/>
      <c r="C15" s="536">
        <v>721</v>
      </c>
      <c r="D15" s="756">
        <v>150</v>
      </c>
      <c r="E15" s="756">
        <v>245</v>
      </c>
      <c r="F15" s="756">
        <v>163</v>
      </c>
      <c r="G15" s="756">
        <v>127</v>
      </c>
      <c r="H15" s="756">
        <v>27</v>
      </c>
      <c r="I15" s="756">
        <v>7</v>
      </c>
      <c r="J15" s="756">
        <v>2</v>
      </c>
      <c r="K15" s="756">
        <v>1828</v>
      </c>
      <c r="L15" s="757">
        <v>2.5353675451</v>
      </c>
      <c r="M15" s="535" t="s">
        <v>319</v>
      </c>
    </row>
    <row r="16" spans="1:13" ht="12" customHeight="1">
      <c r="A16" s="619" t="s">
        <v>990</v>
      </c>
      <c r="B16" s="623"/>
      <c r="C16" s="536">
        <v>519</v>
      </c>
      <c r="D16" s="756">
        <v>130</v>
      </c>
      <c r="E16" s="756">
        <v>159</v>
      </c>
      <c r="F16" s="756">
        <v>112</v>
      </c>
      <c r="G16" s="756">
        <v>90</v>
      </c>
      <c r="H16" s="756">
        <v>26</v>
      </c>
      <c r="I16" s="756">
        <v>1</v>
      </c>
      <c r="J16" s="756">
        <v>1</v>
      </c>
      <c r="K16" s="756">
        <v>1287</v>
      </c>
      <c r="L16" s="757">
        <v>2.4797687861</v>
      </c>
      <c r="M16" s="535">
        <v>1</v>
      </c>
    </row>
    <row r="17" spans="1:13" ht="12" customHeight="1">
      <c r="A17" s="619" t="s">
        <v>991</v>
      </c>
      <c r="B17" s="623"/>
      <c r="C17" s="536">
        <v>1212</v>
      </c>
      <c r="D17" s="756">
        <v>289</v>
      </c>
      <c r="E17" s="756">
        <v>374</v>
      </c>
      <c r="F17" s="756">
        <v>266</v>
      </c>
      <c r="G17" s="756">
        <v>209</v>
      </c>
      <c r="H17" s="756">
        <v>62</v>
      </c>
      <c r="I17" s="756">
        <v>10</v>
      </c>
      <c r="J17" s="756">
        <v>2</v>
      </c>
      <c r="K17" s="756">
        <v>3055</v>
      </c>
      <c r="L17" s="757">
        <v>2.5206270627</v>
      </c>
      <c r="M17" s="535">
        <v>2</v>
      </c>
    </row>
    <row r="18" spans="1:13" ht="12" customHeight="1">
      <c r="A18" s="619" t="s">
        <v>992</v>
      </c>
      <c r="B18" s="623"/>
      <c r="C18" s="536">
        <v>983</v>
      </c>
      <c r="D18" s="756">
        <v>285</v>
      </c>
      <c r="E18" s="756">
        <v>339</v>
      </c>
      <c r="F18" s="756">
        <v>191</v>
      </c>
      <c r="G18" s="756">
        <v>134</v>
      </c>
      <c r="H18" s="756">
        <v>24</v>
      </c>
      <c r="I18" s="756">
        <v>6</v>
      </c>
      <c r="J18" s="756">
        <v>4</v>
      </c>
      <c r="K18" s="756">
        <v>2258</v>
      </c>
      <c r="L18" s="757">
        <v>2.2970498474</v>
      </c>
      <c r="M18" s="535" t="s">
        <v>319</v>
      </c>
    </row>
    <row r="19" spans="1:13" ht="12" customHeight="1">
      <c r="A19" s="621" t="s">
        <v>993</v>
      </c>
      <c r="B19" s="622"/>
      <c r="C19" s="546">
        <v>878</v>
      </c>
      <c r="D19" s="754">
        <v>317</v>
      </c>
      <c r="E19" s="754">
        <v>287</v>
      </c>
      <c r="F19" s="754">
        <v>164</v>
      </c>
      <c r="G19" s="754">
        <v>87</v>
      </c>
      <c r="H19" s="754">
        <v>17</v>
      </c>
      <c r="I19" s="754">
        <v>5</v>
      </c>
      <c r="J19" s="754">
        <v>1</v>
      </c>
      <c r="K19" s="754">
        <v>1853</v>
      </c>
      <c r="L19" s="755">
        <v>2.1104783599</v>
      </c>
      <c r="M19" s="545" t="s">
        <v>319</v>
      </c>
    </row>
    <row r="20" spans="1:13" ht="12" customHeight="1">
      <c r="A20" s="619" t="s">
        <v>994</v>
      </c>
      <c r="B20" s="623"/>
      <c r="C20" s="536">
        <v>591</v>
      </c>
      <c r="D20" s="756">
        <v>201</v>
      </c>
      <c r="E20" s="756">
        <v>177</v>
      </c>
      <c r="F20" s="756">
        <v>119</v>
      </c>
      <c r="G20" s="756">
        <v>77</v>
      </c>
      <c r="H20" s="756">
        <v>15</v>
      </c>
      <c r="I20" s="756">
        <v>1</v>
      </c>
      <c r="J20" s="756">
        <v>1</v>
      </c>
      <c r="K20" s="756">
        <v>1308</v>
      </c>
      <c r="L20" s="757">
        <v>2.2131979695</v>
      </c>
      <c r="M20" s="535" t="s">
        <v>319</v>
      </c>
    </row>
    <row r="21" spans="1:13" ht="12" customHeight="1">
      <c r="A21" s="619" t="s">
        <v>995</v>
      </c>
      <c r="B21" s="623"/>
      <c r="C21" s="536">
        <v>803</v>
      </c>
      <c r="D21" s="756">
        <v>218</v>
      </c>
      <c r="E21" s="756">
        <v>257</v>
      </c>
      <c r="F21" s="756">
        <v>175</v>
      </c>
      <c r="G21" s="756">
        <v>122</v>
      </c>
      <c r="H21" s="756">
        <v>25</v>
      </c>
      <c r="I21" s="756">
        <v>5</v>
      </c>
      <c r="J21" s="756">
        <v>1</v>
      </c>
      <c r="K21" s="756">
        <v>1907</v>
      </c>
      <c r="L21" s="757">
        <v>2.3748443337</v>
      </c>
      <c r="M21" s="535" t="s">
        <v>319</v>
      </c>
    </row>
    <row r="22" spans="1:13" ht="12" customHeight="1">
      <c r="A22" s="619" t="s">
        <v>996</v>
      </c>
      <c r="B22" s="623"/>
      <c r="C22" s="536">
        <v>2028</v>
      </c>
      <c r="D22" s="756">
        <v>536</v>
      </c>
      <c r="E22" s="756">
        <v>702</v>
      </c>
      <c r="F22" s="756">
        <v>404</v>
      </c>
      <c r="G22" s="756">
        <v>318</v>
      </c>
      <c r="H22" s="756">
        <v>55</v>
      </c>
      <c r="I22" s="756">
        <v>10</v>
      </c>
      <c r="J22" s="756">
        <v>3</v>
      </c>
      <c r="K22" s="756">
        <v>4780</v>
      </c>
      <c r="L22" s="757">
        <v>2.3570019724</v>
      </c>
      <c r="M22" s="535" t="s">
        <v>319</v>
      </c>
    </row>
    <row r="23" spans="1:13" ht="12" customHeight="1">
      <c r="A23" s="624" t="s">
        <v>997</v>
      </c>
      <c r="B23" s="625"/>
      <c r="C23" s="526">
        <v>641</v>
      </c>
      <c r="D23" s="605">
        <v>198</v>
      </c>
      <c r="E23" s="605">
        <v>220</v>
      </c>
      <c r="F23" s="605">
        <v>114</v>
      </c>
      <c r="G23" s="605">
        <v>89</v>
      </c>
      <c r="H23" s="605">
        <v>17</v>
      </c>
      <c r="I23" s="605">
        <v>3</v>
      </c>
      <c r="J23" s="605" t="s">
        <v>319</v>
      </c>
      <c r="K23" s="605">
        <v>1439</v>
      </c>
      <c r="L23" s="758">
        <v>2.2449297972</v>
      </c>
      <c r="M23" s="525" t="s">
        <v>319</v>
      </c>
    </row>
    <row r="24" spans="1:13" ht="12" customHeight="1">
      <c r="A24" s="619" t="s">
        <v>998</v>
      </c>
      <c r="B24" s="623"/>
      <c r="C24" s="536">
        <v>1121</v>
      </c>
      <c r="D24" s="756">
        <v>418</v>
      </c>
      <c r="E24" s="756">
        <v>381</v>
      </c>
      <c r="F24" s="756">
        <v>169</v>
      </c>
      <c r="G24" s="756">
        <v>111</v>
      </c>
      <c r="H24" s="756">
        <v>36</v>
      </c>
      <c r="I24" s="756">
        <v>5</v>
      </c>
      <c r="J24" s="756">
        <v>1</v>
      </c>
      <c r="K24" s="756">
        <v>2348</v>
      </c>
      <c r="L24" s="757">
        <v>2.09455843</v>
      </c>
      <c r="M24" s="535" t="s">
        <v>319</v>
      </c>
    </row>
    <row r="25" spans="1:13" ht="12" customHeight="1">
      <c r="A25" s="619" t="s">
        <v>999</v>
      </c>
      <c r="B25" s="623"/>
      <c r="C25" s="536">
        <v>453</v>
      </c>
      <c r="D25" s="756">
        <v>210</v>
      </c>
      <c r="E25" s="756">
        <v>141</v>
      </c>
      <c r="F25" s="756">
        <v>54</v>
      </c>
      <c r="G25" s="756">
        <v>41</v>
      </c>
      <c r="H25" s="756">
        <v>7</v>
      </c>
      <c r="I25" s="756" t="s">
        <v>319</v>
      </c>
      <c r="J25" s="756" t="s">
        <v>319</v>
      </c>
      <c r="K25" s="756">
        <v>853</v>
      </c>
      <c r="L25" s="757">
        <v>1.8830022075</v>
      </c>
      <c r="M25" s="535" t="s">
        <v>319</v>
      </c>
    </row>
    <row r="26" spans="1:13" ht="12" customHeight="1">
      <c r="A26" s="619" t="s">
        <v>1000</v>
      </c>
      <c r="B26" s="623"/>
      <c r="C26" s="536">
        <v>530</v>
      </c>
      <c r="D26" s="756">
        <v>200</v>
      </c>
      <c r="E26" s="756">
        <v>163</v>
      </c>
      <c r="F26" s="756">
        <v>83</v>
      </c>
      <c r="G26" s="756">
        <v>74</v>
      </c>
      <c r="H26" s="756">
        <v>8</v>
      </c>
      <c r="I26" s="756">
        <v>2</v>
      </c>
      <c r="J26" s="756" t="s">
        <v>319</v>
      </c>
      <c r="K26" s="756">
        <v>1123</v>
      </c>
      <c r="L26" s="757">
        <v>2.1188679245</v>
      </c>
      <c r="M26" s="535" t="s">
        <v>319</v>
      </c>
    </row>
    <row r="27" spans="1:13" ht="12" customHeight="1">
      <c r="A27" s="619" t="s">
        <v>1001</v>
      </c>
      <c r="B27" s="623"/>
      <c r="C27" s="536">
        <v>287</v>
      </c>
      <c r="D27" s="756">
        <v>98</v>
      </c>
      <c r="E27" s="756">
        <v>85</v>
      </c>
      <c r="F27" s="756">
        <v>55</v>
      </c>
      <c r="G27" s="756">
        <v>43</v>
      </c>
      <c r="H27" s="756">
        <v>4</v>
      </c>
      <c r="I27" s="756">
        <v>2</v>
      </c>
      <c r="J27" s="756" t="s">
        <v>319</v>
      </c>
      <c r="K27" s="756">
        <v>637</v>
      </c>
      <c r="L27" s="757">
        <v>2.2195121951</v>
      </c>
      <c r="M27" s="535" t="s">
        <v>319</v>
      </c>
    </row>
    <row r="28" spans="1:13" ht="12" customHeight="1">
      <c r="A28" s="619" t="s">
        <v>1002</v>
      </c>
      <c r="B28" s="623"/>
      <c r="C28" s="536">
        <v>251</v>
      </c>
      <c r="D28" s="756">
        <v>81</v>
      </c>
      <c r="E28" s="756">
        <v>79</v>
      </c>
      <c r="F28" s="756">
        <v>48</v>
      </c>
      <c r="G28" s="756">
        <v>30</v>
      </c>
      <c r="H28" s="756">
        <v>10</v>
      </c>
      <c r="I28" s="756">
        <v>3</v>
      </c>
      <c r="J28" s="756" t="s">
        <v>319</v>
      </c>
      <c r="K28" s="756">
        <v>571</v>
      </c>
      <c r="L28" s="757">
        <v>2.2749003984</v>
      </c>
      <c r="M28" s="535" t="s">
        <v>319</v>
      </c>
    </row>
    <row r="29" spans="1:13" ht="12" customHeight="1">
      <c r="A29" s="621" t="s">
        <v>1003</v>
      </c>
      <c r="B29" s="622"/>
      <c r="C29" s="546">
        <v>392</v>
      </c>
      <c r="D29" s="754">
        <v>117</v>
      </c>
      <c r="E29" s="754">
        <v>108</v>
      </c>
      <c r="F29" s="754">
        <v>83</v>
      </c>
      <c r="G29" s="754">
        <v>60</v>
      </c>
      <c r="H29" s="754">
        <v>22</v>
      </c>
      <c r="I29" s="754">
        <v>2</v>
      </c>
      <c r="J29" s="754" t="s">
        <v>319</v>
      </c>
      <c r="K29" s="754">
        <v>944</v>
      </c>
      <c r="L29" s="755">
        <v>2.4081632653</v>
      </c>
      <c r="M29" s="545" t="s">
        <v>319</v>
      </c>
    </row>
    <row r="30" spans="1:13" ht="12" customHeight="1">
      <c r="A30" s="619" t="s">
        <v>1004</v>
      </c>
      <c r="B30" s="623"/>
      <c r="C30" s="536">
        <v>1149</v>
      </c>
      <c r="D30" s="756">
        <v>333</v>
      </c>
      <c r="E30" s="756">
        <v>409</v>
      </c>
      <c r="F30" s="756">
        <v>216</v>
      </c>
      <c r="G30" s="756">
        <v>157</v>
      </c>
      <c r="H30" s="756">
        <v>29</v>
      </c>
      <c r="I30" s="756">
        <v>5</v>
      </c>
      <c r="J30" s="756" t="s">
        <v>319</v>
      </c>
      <c r="K30" s="756">
        <v>2602</v>
      </c>
      <c r="L30" s="757">
        <v>2.2645778938</v>
      </c>
      <c r="M30" s="535">
        <v>1</v>
      </c>
    </row>
    <row r="31" spans="1:13" ht="12" customHeight="1">
      <c r="A31" s="619" t="s">
        <v>1005</v>
      </c>
      <c r="B31" s="623"/>
      <c r="C31" s="536">
        <v>264</v>
      </c>
      <c r="D31" s="756">
        <v>104</v>
      </c>
      <c r="E31" s="756">
        <v>95</v>
      </c>
      <c r="F31" s="756">
        <v>39</v>
      </c>
      <c r="G31" s="756">
        <v>15</v>
      </c>
      <c r="H31" s="756">
        <v>10</v>
      </c>
      <c r="I31" s="756">
        <v>1</v>
      </c>
      <c r="J31" s="756" t="s">
        <v>319</v>
      </c>
      <c r="K31" s="756">
        <v>527</v>
      </c>
      <c r="L31" s="757">
        <v>1.9962121212</v>
      </c>
      <c r="M31" s="535" t="s">
        <v>319</v>
      </c>
    </row>
    <row r="32" spans="1:13" ht="12" customHeight="1">
      <c r="A32" s="619" t="s">
        <v>1006</v>
      </c>
      <c r="B32" s="623"/>
      <c r="C32" s="536">
        <v>523</v>
      </c>
      <c r="D32" s="756">
        <v>221</v>
      </c>
      <c r="E32" s="756">
        <v>166</v>
      </c>
      <c r="F32" s="756">
        <v>88</v>
      </c>
      <c r="G32" s="756">
        <v>41</v>
      </c>
      <c r="H32" s="756">
        <v>5</v>
      </c>
      <c r="I32" s="756">
        <v>2</v>
      </c>
      <c r="J32" s="756" t="s">
        <v>319</v>
      </c>
      <c r="K32" s="756">
        <v>1018</v>
      </c>
      <c r="L32" s="757">
        <v>1.9464627151</v>
      </c>
      <c r="M32" s="535">
        <v>1</v>
      </c>
    </row>
    <row r="33" spans="1:13" ht="12" customHeight="1">
      <c r="A33" s="624" t="s">
        <v>1007</v>
      </c>
      <c r="B33" s="625"/>
      <c r="C33" s="526">
        <v>312</v>
      </c>
      <c r="D33" s="605">
        <v>163</v>
      </c>
      <c r="E33" s="605">
        <v>73</v>
      </c>
      <c r="F33" s="605">
        <v>40</v>
      </c>
      <c r="G33" s="605">
        <v>25</v>
      </c>
      <c r="H33" s="605">
        <v>8</v>
      </c>
      <c r="I33" s="605">
        <v>2</v>
      </c>
      <c r="J33" s="605">
        <v>1</v>
      </c>
      <c r="K33" s="605">
        <v>590</v>
      </c>
      <c r="L33" s="758">
        <v>1.891025641</v>
      </c>
      <c r="M33" s="525" t="s">
        <v>319</v>
      </c>
    </row>
    <row r="34" spans="1:13" ht="12" customHeight="1">
      <c r="A34" s="619" t="s">
        <v>1008</v>
      </c>
      <c r="B34" s="623"/>
      <c r="C34" s="536">
        <v>292</v>
      </c>
      <c r="D34" s="756">
        <v>90</v>
      </c>
      <c r="E34" s="756">
        <v>99</v>
      </c>
      <c r="F34" s="756">
        <v>55</v>
      </c>
      <c r="G34" s="756">
        <v>40</v>
      </c>
      <c r="H34" s="756">
        <v>8</v>
      </c>
      <c r="I34" s="756" t="s">
        <v>319</v>
      </c>
      <c r="J34" s="756" t="s">
        <v>319</v>
      </c>
      <c r="K34" s="756">
        <v>653</v>
      </c>
      <c r="L34" s="757">
        <v>2.2363013699</v>
      </c>
      <c r="M34" s="535" t="s">
        <v>319</v>
      </c>
    </row>
    <row r="35" spans="1:13" ht="12" customHeight="1">
      <c r="A35" s="619" t="s">
        <v>1009</v>
      </c>
      <c r="B35" s="623"/>
      <c r="C35" s="536">
        <v>876</v>
      </c>
      <c r="D35" s="756">
        <v>277</v>
      </c>
      <c r="E35" s="756">
        <v>308</v>
      </c>
      <c r="F35" s="756">
        <v>163</v>
      </c>
      <c r="G35" s="756">
        <v>97</v>
      </c>
      <c r="H35" s="756">
        <v>24</v>
      </c>
      <c r="I35" s="756">
        <v>4</v>
      </c>
      <c r="J35" s="756">
        <v>3</v>
      </c>
      <c r="K35" s="756">
        <v>1935</v>
      </c>
      <c r="L35" s="757">
        <v>2.2089041096</v>
      </c>
      <c r="M35" s="535">
        <v>1</v>
      </c>
    </row>
    <row r="36" spans="1:13" ht="12" customHeight="1">
      <c r="A36" s="619" t="s">
        <v>1010</v>
      </c>
      <c r="B36" s="623"/>
      <c r="C36" s="536">
        <v>698</v>
      </c>
      <c r="D36" s="756">
        <v>196</v>
      </c>
      <c r="E36" s="756">
        <v>224</v>
      </c>
      <c r="F36" s="756">
        <v>156</v>
      </c>
      <c r="G36" s="756">
        <v>102</v>
      </c>
      <c r="H36" s="756">
        <v>17</v>
      </c>
      <c r="I36" s="756">
        <v>3</v>
      </c>
      <c r="J36" s="756" t="s">
        <v>319</v>
      </c>
      <c r="K36" s="756">
        <v>1623</v>
      </c>
      <c r="L36" s="757">
        <v>2.3252148997</v>
      </c>
      <c r="M36" s="535" t="s">
        <v>319</v>
      </c>
    </row>
    <row r="37" spans="1:13" ht="12" customHeight="1">
      <c r="A37" s="619" t="s">
        <v>1011</v>
      </c>
      <c r="B37" s="623"/>
      <c r="C37" s="536">
        <v>599</v>
      </c>
      <c r="D37" s="756">
        <v>268</v>
      </c>
      <c r="E37" s="756">
        <v>177</v>
      </c>
      <c r="F37" s="756">
        <v>79</v>
      </c>
      <c r="G37" s="756">
        <v>56</v>
      </c>
      <c r="H37" s="756">
        <v>14</v>
      </c>
      <c r="I37" s="756">
        <v>4</v>
      </c>
      <c r="J37" s="756">
        <v>1</v>
      </c>
      <c r="K37" s="756">
        <v>1184</v>
      </c>
      <c r="L37" s="757">
        <v>1.9766277129</v>
      </c>
      <c r="M37" s="535" t="s">
        <v>319</v>
      </c>
    </row>
    <row r="38" spans="1:13" ht="12" customHeight="1">
      <c r="A38" s="619" t="s">
        <v>1012</v>
      </c>
      <c r="B38" s="623"/>
      <c r="C38" s="536">
        <v>434</v>
      </c>
      <c r="D38" s="756">
        <v>203</v>
      </c>
      <c r="E38" s="756">
        <v>115</v>
      </c>
      <c r="F38" s="756">
        <v>63</v>
      </c>
      <c r="G38" s="756">
        <v>41</v>
      </c>
      <c r="H38" s="756">
        <v>6</v>
      </c>
      <c r="I38" s="756">
        <v>5</v>
      </c>
      <c r="J38" s="756">
        <v>1</v>
      </c>
      <c r="K38" s="756">
        <v>853</v>
      </c>
      <c r="L38" s="757">
        <v>1.965437788</v>
      </c>
      <c r="M38" s="535" t="s">
        <v>319</v>
      </c>
    </row>
    <row r="39" spans="1:13" ht="12" customHeight="1">
      <c r="A39" s="621" t="s">
        <v>1013</v>
      </c>
      <c r="B39" s="622"/>
      <c r="C39" s="546">
        <v>339</v>
      </c>
      <c r="D39" s="754">
        <v>160</v>
      </c>
      <c r="E39" s="754">
        <v>101</v>
      </c>
      <c r="F39" s="754">
        <v>39</v>
      </c>
      <c r="G39" s="754">
        <v>25</v>
      </c>
      <c r="H39" s="754">
        <v>12</v>
      </c>
      <c r="I39" s="754">
        <v>1</v>
      </c>
      <c r="J39" s="754">
        <v>1</v>
      </c>
      <c r="K39" s="754">
        <v>652</v>
      </c>
      <c r="L39" s="755">
        <v>1.9233038348</v>
      </c>
      <c r="M39" s="545" t="s">
        <v>319</v>
      </c>
    </row>
    <row r="40" spans="1:13" ht="12" customHeight="1">
      <c r="A40" s="619" t="s">
        <v>1014</v>
      </c>
      <c r="B40" s="623"/>
      <c r="C40" s="536">
        <v>257</v>
      </c>
      <c r="D40" s="756">
        <v>79</v>
      </c>
      <c r="E40" s="756">
        <v>78</v>
      </c>
      <c r="F40" s="756">
        <v>54</v>
      </c>
      <c r="G40" s="756">
        <v>35</v>
      </c>
      <c r="H40" s="756">
        <v>9</v>
      </c>
      <c r="I40" s="756">
        <v>1</v>
      </c>
      <c r="J40" s="756">
        <v>1</v>
      </c>
      <c r="K40" s="756">
        <v>595</v>
      </c>
      <c r="L40" s="757">
        <v>2.3151750973</v>
      </c>
      <c r="M40" s="535" t="s">
        <v>319</v>
      </c>
    </row>
    <row r="41" spans="1:13" ht="12" customHeight="1">
      <c r="A41" s="619" t="s">
        <v>1015</v>
      </c>
      <c r="B41" s="623"/>
      <c r="C41" s="536">
        <v>551</v>
      </c>
      <c r="D41" s="756">
        <v>182</v>
      </c>
      <c r="E41" s="756">
        <v>168</v>
      </c>
      <c r="F41" s="756">
        <v>107</v>
      </c>
      <c r="G41" s="756">
        <v>74</v>
      </c>
      <c r="H41" s="756">
        <v>18</v>
      </c>
      <c r="I41" s="756">
        <v>1</v>
      </c>
      <c r="J41" s="756">
        <v>1</v>
      </c>
      <c r="K41" s="756">
        <v>1238</v>
      </c>
      <c r="L41" s="757">
        <v>2.2468239564</v>
      </c>
      <c r="M41" s="535">
        <v>1</v>
      </c>
    </row>
    <row r="42" spans="1:13" ht="12" customHeight="1">
      <c r="A42" s="619" t="s">
        <v>1016</v>
      </c>
      <c r="B42" s="623"/>
      <c r="C42" s="536">
        <v>513</v>
      </c>
      <c r="D42" s="756">
        <v>147</v>
      </c>
      <c r="E42" s="756">
        <v>176</v>
      </c>
      <c r="F42" s="756">
        <v>92</v>
      </c>
      <c r="G42" s="756">
        <v>76</v>
      </c>
      <c r="H42" s="756">
        <v>20</v>
      </c>
      <c r="I42" s="756">
        <v>1</v>
      </c>
      <c r="J42" s="756">
        <v>1</v>
      </c>
      <c r="K42" s="756">
        <v>1192</v>
      </c>
      <c r="L42" s="757">
        <v>2.3235867446</v>
      </c>
      <c r="M42" s="535" t="s">
        <v>319</v>
      </c>
    </row>
    <row r="43" spans="1:13" ht="12" customHeight="1">
      <c r="A43" s="624" t="s">
        <v>1017</v>
      </c>
      <c r="B43" s="625"/>
      <c r="C43" s="526">
        <v>206</v>
      </c>
      <c r="D43" s="605">
        <v>91</v>
      </c>
      <c r="E43" s="605">
        <v>58</v>
      </c>
      <c r="F43" s="605">
        <v>26</v>
      </c>
      <c r="G43" s="605">
        <v>23</v>
      </c>
      <c r="H43" s="605">
        <v>7</v>
      </c>
      <c r="I43" s="605">
        <v>1</v>
      </c>
      <c r="J43" s="605" t="s">
        <v>319</v>
      </c>
      <c r="K43" s="605">
        <v>418</v>
      </c>
      <c r="L43" s="758">
        <v>2.0291262136</v>
      </c>
      <c r="M43" s="525">
        <v>1</v>
      </c>
    </row>
    <row r="44" spans="1:13" ht="12" customHeight="1">
      <c r="A44" s="619" t="s">
        <v>1018</v>
      </c>
      <c r="B44" s="623"/>
      <c r="C44" s="536">
        <v>1480</v>
      </c>
      <c r="D44" s="756">
        <v>332</v>
      </c>
      <c r="E44" s="756">
        <v>451</v>
      </c>
      <c r="F44" s="756">
        <v>343</v>
      </c>
      <c r="G44" s="756">
        <v>299</v>
      </c>
      <c r="H44" s="756">
        <v>47</v>
      </c>
      <c r="I44" s="756">
        <v>6</v>
      </c>
      <c r="J44" s="756">
        <v>2</v>
      </c>
      <c r="K44" s="756">
        <v>3744</v>
      </c>
      <c r="L44" s="757">
        <v>2.5297297297</v>
      </c>
      <c r="M44" s="535" t="s">
        <v>319</v>
      </c>
    </row>
    <row r="45" spans="1:13" ht="12" customHeight="1">
      <c r="A45" s="619" t="s">
        <v>1019</v>
      </c>
      <c r="B45" s="623"/>
      <c r="C45" s="536">
        <v>261</v>
      </c>
      <c r="D45" s="756">
        <v>86</v>
      </c>
      <c r="E45" s="756">
        <v>89</v>
      </c>
      <c r="F45" s="756">
        <v>42</v>
      </c>
      <c r="G45" s="756">
        <v>32</v>
      </c>
      <c r="H45" s="756">
        <v>8</v>
      </c>
      <c r="I45" s="756">
        <v>4</v>
      </c>
      <c r="J45" s="756" t="s">
        <v>319</v>
      </c>
      <c r="K45" s="756">
        <v>582</v>
      </c>
      <c r="L45" s="757">
        <v>2.2298850575</v>
      </c>
      <c r="M45" s="535" t="s">
        <v>319</v>
      </c>
    </row>
    <row r="46" spans="1:13" ht="12" customHeight="1">
      <c r="A46" s="619" t="s">
        <v>1020</v>
      </c>
      <c r="B46" s="623"/>
      <c r="C46" s="536">
        <v>250</v>
      </c>
      <c r="D46" s="756">
        <v>82</v>
      </c>
      <c r="E46" s="756">
        <v>76</v>
      </c>
      <c r="F46" s="756">
        <v>46</v>
      </c>
      <c r="G46" s="756">
        <v>33</v>
      </c>
      <c r="H46" s="756">
        <v>12</v>
      </c>
      <c r="I46" s="756">
        <v>1</v>
      </c>
      <c r="J46" s="756" t="s">
        <v>319</v>
      </c>
      <c r="K46" s="756">
        <v>570</v>
      </c>
      <c r="L46" s="757">
        <v>2.28</v>
      </c>
      <c r="M46" s="535" t="s">
        <v>319</v>
      </c>
    </row>
    <row r="47" spans="1:13" ht="12" customHeight="1">
      <c r="A47" s="619" t="s">
        <v>1021</v>
      </c>
      <c r="B47" s="623"/>
      <c r="C47" s="536">
        <v>350</v>
      </c>
      <c r="D47" s="756">
        <v>103</v>
      </c>
      <c r="E47" s="756">
        <v>95</v>
      </c>
      <c r="F47" s="756">
        <v>78</v>
      </c>
      <c r="G47" s="756">
        <v>55</v>
      </c>
      <c r="H47" s="756">
        <v>13</v>
      </c>
      <c r="I47" s="756">
        <v>3</v>
      </c>
      <c r="J47" s="756">
        <v>3</v>
      </c>
      <c r="K47" s="756">
        <v>851</v>
      </c>
      <c r="L47" s="757">
        <v>2.4314285714</v>
      </c>
      <c r="M47" s="535" t="s">
        <v>319</v>
      </c>
    </row>
    <row r="48" spans="1:13" ht="12" customHeight="1">
      <c r="A48" s="619" t="s">
        <v>1022</v>
      </c>
      <c r="B48" s="623"/>
      <c r="C48" s="536">
        <v>431</v>
      </c>
      <c r="D48" s="756">
        <v>159</v>
      </c>
      <c r="E48" s="756">
        <v>136</v>
      </c>
      <c r="F48" s="756">
        <v>77</v>
      </c>
      <c r="G48" s="756">
        <v>47</v>
      </c>
      <c r="H48" s="756">
        <v>9</v>
      </c>
      <c r="I48" s="756">
        <v>2</v>
      </c>
      <c r="J48" s="756">
        <v>1</v>
      </c>
      <c r="K48" s="756">
        <v>914</v>
      </c>
      <c r="L48" s="757">
        <v>2.120649652</v>
      </c>
      <c r="M48" s="535" t="s">
        <v>319</v>
      </c>
    </row>
    <row r="49" spans="1:13" ht="12" customHeight="1">
      <c r="A49" s="621" t="s">
        <v>1023</v>
      </c>
      <c r="B49" s="622"/>
      <c r="C49" s="546">
        <v>441</v>
      </c>
      <c r="D49" s="754">
        <v>138</v>
      </c>
      <c r="E49" s="754">
        <v>150</v>
      </c>
      <c r="F49" s="754">
        <v>84</v>
      </c>
      <c r="G49" s="754">
        <v>53</v>
      </c>
      <c r="H49" s="754">
        <v>12</v>
      </c>
      <c r="I49" s="754">
        <v>1</v>
      </c>
      <c r="J49" s="754">
        <v>3</v>
      </c>
      <c r="K49" s="754">
        <v>992</v>
      </c>
      <c r="L49" s="755">
        <v>2.2494331066</v>
      </c>
      <c r="M49" s="545" t="s">
        <v>319</v>
      </c>
    </row>
    <row r="50" spans="1:13" ht="12" customHeight="1">
      <c r="A50" s="619" t="s">
        <v>1024</v>
      </c>
      <c r="B50" s="623"/>
      <c r="C50" s="536">
        <v>313</v>
      </c>
      <c r="D50" s="756">
        <v>120</v>
      </c>
      <c r="E50" s="756">
        <v>83</v>
      </c>
      <c r="F50" s="756">
        <v>50</v>
      </c>
      <c r="G50" s="756">
        <v>49</v>
      </c>
      <c r="H50" s="756">
        <v>9</v>
      </c>
      <c r="I50" s="756">
        <v>2</v>
      </c>
      <c r="J50" s="756" t="s">
        <v>319</v>
      </c>
      <c r="K50" s="756">
        <v>689</v>
      </c>
      <c r="L50" s="757">
        <v>2.2012779553</v>
      </c>
      <c r="M50" s="535" t="s">
        <v>319</v>
      </c>
    </row>
    <row r="51" spans="1:13" ht="12" customHeight="1">
      <c r="A51" s="619" t="s">
        <v>1025</v>
      </c>
      <c r="B51" s="623"/>
      <c r="C51" s="536">
        <v>1649</v>
      </c>
      <c r="D51" s="756">
        <v>545</v>
      </c>
      <c r="E51" s="756">
        <v>489</v>
      </c>
      <c r="F51" s="756">
        <v>321</v>
      </c>
      <c r="G51" s="756">
        <v>235</v>
      </c>
      <c r="H51" s="756">
        <v>51</v>
      </c>
      <c r="I51" s="756">
        <v>7</v>
      </c>
      <c r="J51" s="756">
        <v>1</v>
      </c>
      <c r="K51" s="756">
        <v>3730</v>
      </c>
      <c r="L51" s="757">
        <v>2.2619769557</v>
      </c>
      <c r="M51" s="535" t="s">
        <v>319</v>
      </c>
    </row>
    <row r="52" spans="1:13" ht="12" customHeight="1">
      <c r="A52" s="619" t="s">
        <v>1026</v>
      </c>
      <c r="B52" s="623"/>
      <c r="C52" s="536">
        <v>1095</v>
      </c>
      <c r="D52" s="756">
        <v>344</v>
      </c>
      <c r="E52" s="756">
        <v>339</v>
      </c>
      <c r="F52" s="756">
        <v>208</v>
      </c>
      <c r="G52" s="756">
        <v>163</v>
      </c>
      <c r="H52" s="756">
        <v>35</v>
      </c>
      <c r="I52" s="756">
        <v>5</v>
      </c>
      <c r="J52" s="756">
        <v>1</v>
      </c>
      <c r="K52" s="756">
        <v>2511</v>
      </c>
      <c r="L52" s="757">
        <v>2.2931506849</v>
      </c>
      <c r="M52" s="535">
        <v>1</v>
      </c>
    </row>
    <row r="53" spans="1:13" ht="12" customHeight="1">
      <c r="A53" s="624" t="s">
        <v>1027</v>
      </c>
      <c r="B53" s="625"/>
      <c r="C53" s="526">
        <v>898</v>
      </c>
      <c r="D53" s="605">
        <v>201</v>
      </c>
      <c r="E53" s="605">
        <v>312</v>
      </c>
      <c r="F53" s="605">
        <v>208</v>
      </c>
      <c r="G53" s="605">
        <v>134</v>
      </c>
      <c r="H53" s="605">
        <v>36</v>
      </c>
      <c r="I53" s="605">
        <v>7</v>
      </c>
      <c r="J53" s="605" t="s">
        <v>319</v>
      </c>
      <c r="K53" s="605">
        <v>2207</v>
      </c>
      <c r="L53" s="758">
        <v>2.4576837416</v>
      </c>
      <c r="M53" s="525">
        <v>1</v>
      </c>
    </row>
    <row r="54" spans="1:13" ht="12" customHeight="1">
      <c r="A54" s="619" t="s">
        <v>1028</v>
      </c>
      <c r="B54" s="623"/>
      <c r="C54" s="536">
        <v>1176</v>
      </c>
      <c r="D54" s="756">
        <v>337</v>
      </c>
      <c r="E54" s="756">
        <v>348</v>
      </c>
      <c r="F54" s="756">
        <v>232</v>
      </c>
      <c r="G54" s="756">
        <v>201</v>
      </c>
      <c r="H54" s="756">
        <v>46</v>
      </c>
      <c r="I54" s="756">
        <v>11</v>
      </c>
      <c r="J54" s="756">
        <v>1</v>
      </c>
      <c r="K54" s="756">
        <v>2836</v>
      </c>
      <c r="L54" s="757">
        <v>2.4115646259</v>
      </c>
      <c r="M54" s="535" t="s">
        <v>319</v>
      </c>
    </row>
    <row r="55" spans="1:13" ht="12" customHeight="1">
      <c r="A55" s="619" t="s">
        <v>1029</v>
      </c>
      <c r="B55" s="623"/>
      <c r="C55" s="536">
        <v>769</v>
      </c>
      <c r="D55" s="756">
        <v>174</v>
      </c>
      <c r="E55" s="756">
        <v>255</v>
      </c>
      <c r="F55" s="756">
        <v>167</v>
      </c>
      <c r="G55" s="756">
        <v>138</v>
      </c>
      <c r="H55" s="756">
        <v>29</v>
      </c>
      <c r="I55" s="756">
        <v>4</v>
      </c>
      <c r="J55" s="756">
        <v>2</v>
      </c>
      <c r="K55" s="756">
        <v>1920</v>
      </c>
      <c r="L55" s="757">
        <v>2.4967490247</v>
      </c>
      <c r="M55" s="535">
        <v>1</v>
      </c>
    </row>
    <row r="56" spans="1:13" ht="12" customHeight="1">
      <c r="A56" s="619" t="s">
        <v>1030</v>
      </c>
      <c r="B56" s="623"/>
      <c r="C56" s="536">
        <v>786</v>
      </c>
      <c r="D56" s="756">
        <v>209</v>
      </c>
      <c r="E56" s="756">
        <v>246</v>
      </c>
      <c r="F56" s="756">
        <v>155</v>
      </c>
      <c r="G56" s="756">
        <v>142</v>
      </c>
      <c r="H56" s="756">
        <v>30</v>
      </c>
      <c r="I56" s="756">
        <v>4</v>
      </c>
      <c r="J56" s="756" t="s">
        <v>319</v>
      </c>
      <c r="K56" s="756">
        <v>1908</v>
      </c>
      <c r="L56" s="757">
        <v>2.427480916</v>
      </c>
      <c r="M56" s="535">
        <v>1</v>
      </c>
    </row>
    <row r="57" spans="1:13" ht="12" customHeight="1">
      <c r="A57" s="619" t="s">
        <v>1031</v>
      </c>
      <c r="B57" s="623"/>
      <c r="C57" s="536">
        <v>518</v>
      </c>
      <c r="D57" s="756">
        <v>227</v>
      </c>
      <c r="E57" s="756">
        <v>150</v>
      </c>
      <c r="F57" s="756">
        <v>74</v>
      </c>
      <c r="G57" s="756">
        <v>57</v>
      </c>
      <c r="H57" s="756">
        <v>8</v>
      </c>
      <c r="I57" s="756">
        <v>2</v>
      </c>
      <c r="J57" s="756" t="s">
        <v>319</v>
      </c>
      <c r="K57" s="756">
        <v>1029</v>
      </c>
      <c r="L57" s="757">
        <v>1.9864864865</v>
      </c>
      <c r="M57" s="535" t="s">
        <v>319</v>
      </c>
    </row>
    <row r="58" spans="1:13" ht="12" customHeight="1">
      <c r="A58" s="619" t="s">
        <v>1032</v>
      </c>
      <c r="B58" s="623"/>
      <c r="C58" s="536">
        <v>501</v>
      </c>
      <c r="D58" s="756">
        <v>52</v>
      </c>
      <c r="E58" s="756">
        <v>148</v>
      </c>
      <c r="F58" s="756">
        <v>130</v>
      </c>
      <c r="G58" s="756">
        <v>134</v>
      </c>
      <c r="H58" s="756">
        <v>31</v>
      </c>
      <c r="I58" s="756">
        <v>5</v>
      </c>
      <c r="J58" s="756">
        <v>1</v>
      </c>
      <c r="K58" s="756">
        <v>1467</v>
      </c>
      <c r="L58" s="757">
        <v>2.9281437126</v>
      </c>
      <c r="M58" s="535" t="s">
        <v>319</v>
      </c>
    </row>
    <row r="59" spans="1:13" ht="12" customHeight="1">
      <c r="A59" s="621" t="s">
        <v>1033</v>
      </c>
      <c r="B59" s="622"/>
      <c r="C59" s="546">
        <v>492</v>
      </c>
      <c r="D59" s="754">
        <v>61</v>
      </c>
      <c r="E59" s="754">
        <v>207</v>
      </c>
      <c r="F59" s="754">
        <v>106</v>
      </c>
      <c r="G59" s="754">
        <v>85</v>
      </c>
      <c r="H59" s="754">
        <v>26</v>
      </c>
      <c r="I59" s="754">
        <v>6</v>
      </c>
      <c r="J59" s="754">
        <v>1</v>
      </c>
      <c r="K59" s="754">
        <v>1306</v>
      </c>
      <c r="L59" s="755">
        <v>2.6544715447</v>
      </c>
      <c r="M59" s="545">
        <v>1</v>
      </c>
    </row>
    <row r="60" spans="1:13" ht="12" customHeight="1">
      <c r="A60" s="619" t="s">
        <v>1034</v>
      </c>
      <c r="B60" s="623"/>
      <c r="C60" s="536">
        <v>1798</v>
      </c>
      <c r="D60" s="756">
        <v>447</v>
      </c>
      <c r="E60" s="756">
        <v>655</v>
      </c>
      <c r="F60" s="756">
        <v>375</v>
      </c>
      <c r="G60" s="756">
        <v>241</v>
      </c>
      <c r="H60" s="756">
        <v>71</v>
      </c>
      <c r="I60" s="756">
        <v>6</v>
      </c>
      <c r="J60" s="756">
        <v>3</v>
      </c>
      <c r="K60" s="756">
        <v>4258</v>
      </c>
      <c r="L60" s="757">
        <v>2.3681868743</v>
      </c>
      <c r="M60" s="535" t="s">
        <v>319</v>
      </c>
    </row>
    <row r="61" spans="1:13" ht="12" customHeight="1">
      <c r="A61" s="619" t="s">
        <v>1035</v>
      </c>
      <c r="B61" s="623"/>
      <c r="C61" s="536">
        <v>1402</v>
      </c>
      <c r="D61" s="756">
        <v>337</v>
      </c>
      <c r="E61" s="756">
        <v>533</v>
      </c>
      <c r="F61" s="756">
        <v>300</v>
      </c>
      <c r="G61" s="756">
        <v>190</v>
      </c>
      <c r="H61" s="756">
        <v>37</v>
      </c>
      <c r="I61" s="756">
        <v>5</v>
      </c>
      <c r="J61" s="756" t="s">
        <v>319</v>
      </c>
      <c r="K61" s="756">
        <v>3278</v>
      </c>
      <c r="L61" s="757">
        <v>2.3380884451</v>
      </c>
      <c r="M61" s="535" t="s">
        <v>319</v>
      </c>
    </row>
    <row r="62" spans="1:13" ht="12" customHeight="1">
      <c r="A62" s="619" t="s">
        <v>1036</v>
      </c>
      <c r="B62" s="623"/>
      <c r="C62" s="536">
        <v>651</v>
      </c>
      <c r="D62" s="756">
        <v>81</v>
      </c>
      <c r="E62" s="756">
        <v>281</v>
      </c>
      <c r="F62" s="756">
        <v>164</v>
      </c>
      <c r="G62" s="756">
        <v>93</v>
      </c>
      <c r="H62" s="756">
        <v>25</v>
      </c>
      <c r="I62" s="756">
        <v>5</v>
      </c>
      <c r="J62" s="756">
        <v>2</v>
      </c>
      <c r="K62" s="756">
        <v>1676</v>
      </c>
      <c r="L62" s="757">
        <v>2.574500768</v>
      </c>
      <c r="M62" s="535" t="s">
        <v>319</v>
      </c>
    </row>
    <row r="63" spans="1:13" ht="12" customHeight="1">
      <c r="A63" s="624" t="s">
        <v>1037</v>
      </c>
      <c r="B63" s="625"/>
      <c r="C63" s="526">
        <v>434</v>
      </c>
      <c r="D63" s="605">
        <v>56</v>
      </c>
      <c r="E63" s="605">
        <v>185</v>
      </c>
      <c r="F63" s="605">
        <v>106</v>
      </c>
      <c r="G63" s="605">
        <v>65</v>
      </c>
      <c r="H63" s="605">
        <v>19</v>
      </c>
      <c r="I63" s="605">
        <v>3</v>
      </c>
      <c r="J63" s="605" t="s">
        <v>319</v>
      </c>
      <c r="K63" s="605">
        <v>1117</v>
      </c>
      <c r="L63" s="758">
        <v>2.5737327189</v>
      </c>
      <c r="M63" s="525">
        <v>1</v>
      </c>
    </row>
    <row r="64" spans="1:13" ht="12" customHeight="1">
      <c r="A64" s="619" t="s">
        <v>1039</v>
      </c>
      <c r="B64" s="623"/>
      <c r="C64" s="536">
        <v>1157</v>
      </c>
      <c r="D64" s="756">
        <v>472</v>
      </c>
      <c r="E64" s="756">
        <v>329</v>
      </c>
      <c r="F64" s="756">
        <v>184</v>
      </c>
      <c r="G64" s="756">
        <v>127</v>
      </c>
      <c r="H64" s="756">
        <v>34</v>
      </c>
      <c r="I64" s="756">
        <v>9</v>
      </c>
      <c r="J64" s="756">
        <v>2</v>
      </c>
      <c r="K64" s="756">
        <v>2430</v>
      </c>
      <c r="L64" s="757">
        <v>2.1002592913</v>
      </c>
      <c r="M64" s="535">
        <v>4</v>
      </c>
    </row>
    <row r="65" spans="1:13" ht="12" customHeight="1">
      <c r="A65" s="619" t="s">
        <v>1073</v>
      </c>
      <c r="B65" s="623"/>
      <c r="C65" s="535">
        <v>161</v>
      </c>
      <c r="D65" s="756">
        <v>10</v>
      </c>
      <c r="E65" s="756">
        <v>43</v>
      </c>
      <c r="F65" s="756">
        <v>36</v>
      </c>
      <c r="G65" s="756">
        <v>53</v>
      </c>
      <c r="H65" s="756">
        <v>17</v>
      </c>
      <c r="I65" s="756" t="s">
        <v>319</v>
      </c>
      <c r="J65" s="756">
        <v>2</v>
      </c>
      <c r="K65" s="756">
        <v>517</v>
      </c>
      <c r="L65" s="757">
        <v>3.2111801242</v>
      </c>
      <c r="M65" s="535">
        <v>2</v>
      </c>
    </row>
    <row r="66" spans="1:13" ht="12" customHeight="1">
      <c r="A66" s="619" t="s">
        <v>1074</v>
      </c>
      <c r="B66" s="623"/>
      <c r="C66" s="535">
        <v>337</v>
      </c>
      <c r="D66" s="756">
        <v>20</v>
      </c>
      <c r="E66" s="756">
        <v>84</v>
      </c>
      <c r="F66" s="756">
        <v>88</v>
      </c>
      <c r="G66" s="756">
        <v>118</v>
      </c>
      <c r="H66" s="756">
        <v>21</v>
      </c>
      <c r="I66" s="756">
        <v>5</v>
      </c>
      <c r="J66" s="756">
        <v>1</v>
      </c>
      <c r="K66" s="756">
        <v>1066</v>
      </c>
      <c r="L66" s="757">
        <v>3.1632047478</v>
      </c>
      <c r="M66" s="535" t="s">
        <v>319</v>
      </c>
    </row>
    <row r="67" spans="1:13" ht="12" customHeight="1">
      <c r="A67" s="626" t="s">
        <v>1075</v>
      </c>
      <c r="B67" s="627"/>
      <c r="C67" s="561">
        <v>22</v>
      </c>
      <c r="D67" s="614">
        <v>2</v>
      </c>
      <c r="E67" s="614">
        <v>9</v>
      </c>
      <c r="F67" s="614">
        <v>4</v>
      </c>
      <c r="G67" s="614">
        <v>5</v>
      </c>
      <c r="H67" s="614">
        <v>2</v>
      </c>
      <c r="I67" s="614" t="s">
        <v>319</v>
      </c>
      <c r="J67" s="614" t="s">
        <v>319</v>
      </c>
      <c r="K67" s="614">
        <v>62</v>
      </c>
      <c r="L67" s="759">
        <v>2.8181818182</v>
      </c>
      <c r="M67" s="561" t="s">
        <v>319</v>
      </c>
    </row>
    <row r="68" spans="1:2" ht="11.25">
      <c r="A68" s="628"/>
      <c r="B68" s="628"/>
    </row>
  </sheetData>
  <mergeCells count="9">
    <mergeCell ref="A2:M2"/>
    <mergeCell ref="K5:K7"/>
    <mergeCell ref="M4:M7"/>
    <mergeCell ref="A4:B7"/>
    <mergeCell ref="C4:L4"/>
    <mergeCell ref="C6:C7"/>
    <mergeCell ref="D6:J6"/>
    <mergeCell ref="C5:J5"/>
    <mergeCell ref="L5:L7"/>
  </mergeCells>
  <hyperlinks>
    <hyperlink ref="A1" location="目次!A31" display="目次へ"/>
  </hyperlinks>
  <printOptions/>
  <pageMargins left="0.5905511811023623" right="0.5905511811023623" top="0.7874015748031497" bottom="0.3937007874015748" header="0.5118110236220472" footer="0.31496062992125984"/>
  <pageSetup firstPageNumber="34" useFirstPageNumber="1"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O69"/>
  <sheetViews>
    <sheetView workbookViewId="0" topLeftCell="A1">
      <selection activeCell="A1" sqref="A1"/>
    </sheetView>
  </sheetViews>
  <sheetFormatPr defaultColWidth="9.00390625" defaultRowHeight="13.5"/>
  <cols>
    <col min="1" max="1" width="8.625" style="591" customWidth="1"/>
    <col min="2" max="2" width="0.875" style="591" customWidth="1"/>
    <col min="3" max="3" width="6.625" style="591" customWidth="1"/>
    <col min="4" max="7" width="6.375" style="591" customWidth="1"/>
    <col min="8" max="8" width="5.625" style="591" customWidth="1"/>
    <col min="9" max="10" width="6.125" style="616" customWidth="1"/>
    <col min="11" max="14" width="6.625" style="591" customWidth="1"/>
    <col min="15" max="15" width="6.125" style="591" customWidth="1"/>
    <col min="16" max="16384" width="8.00390625" style="591" customWidth="1"/>
  </cols>
  <sheetData>
    <row r="1" ht="15" customHeight="1">
      <c r="A1" s="983" t="s">
        <v>605</v>
      </c>
    </row>
    <row r="2" spans="1:10" s="568" customFormat="1" ht="13.5" customHeight="1">
      <c r="A2" s="905" t="s">
        <v>170</v>
      </c>
      <c r="I2" s="569"/>
      <c r="J2" s="569"/>
    </row>
    <row r="3" spans="9:10" s="568" customFormat="1" ht="6" customHeight="1">
      <c r="I3" s="569"/>
      <c r="J3" s="569"/>
    </row>
    <row r="4" spans="1:15" s="572" customFormat="1" ht="15.75" customHeight="1">
      <c r="A4" s="1201" t="s">
        <v>1087</v>
      </c>
      <c r="B4" s="1202"/>
      <c r="C4" s="1199" t="s">
        <v>1088</v>
      </c>
      <c r="D4" s="1193" t="s">
        <v>64</v>
      </c>
      <c r="E4" s="570"/>
      <c r="F4" s="570"/>
      <c r="G4" s="570"/>
      <c r="H4" s="571"/>
      <c r="I4" s="1190" t="s">
        <v>65</v>
      </c>
      <c r="J4" s="1190" t="s">
        <v>1089</v>
      </c>
      <c r="K4" s="1193" t="s">
        <v>1090</v>
      </c>
      <c r="L4" s="1194"/>
      <c r="M4" s="1194"/>
      <c r="N4" s="1194"/>
      <c r="O4" s="1195"/>
    </row>
    <row r="5" spans="1:15" s="572" customFormat="1" ht="15.75" customHeight="1">
      <c r="A5" s="1203"/>
      <c r="B5" s="1204"/>
      <c r="C5" s="1200"/>
      <c r="D5" s="1207"/>
      <c r="E5" s="1196" t="s">
        <v>1091</v>
      </c>
      <c r="F5" s="1197"/>
      <c r="G5" s="1198"/>
      <c r="H5" s="1209" t="s">
        <v>152</v>
      </c>
      <c r="I5" s="1191"/>
      <c r="J5" s="1191"/>
      <c r="K5" s="1192" t="s">
        <v>59</v>
      </c>
      <c r="L5" s="1192" t="s">
        <v>60</v>
      </c>
      <c r="M5" s="1192" t="s">
        <v>61</v>
      </c>
      <c r="N5" s="1192" t="s">
        <v>62</v>
      </c>
      <c r="O5" s="1188" t="s">
        <v>1092</v>
      </c>
    </row>
    <row r="6" spans="1:15" s="572" customFormat="1" ht="31.5" customHeight="1">
      <c r="A6" s="1205"/>
      <c r="B6" s="1206"/>
      <c r="C6" s="1200"/>
      <c r="D6" s="1208"/>
      <c r="E6" s="573" t="s">
        <v>1093</v>
      </c>
      <c r="F6" s="573" t="s">
        <v>1094</v>
      </c>
      <c r="G6" s="573" t="s">
        <v>1095</v>
      </c>
      <c r="H6" s="1208"/>
      <c r="I6" s="1191"/>
      <c r="J6" s="1191"/>
      <c r="K6" s="1192"/>
      <c r="L6" s="1192"/>
      <c r="M6" s="1192"/>
      <c r="N6" s="1192"/>
      <c r="O6" s="1189"/>
    </row>
    <row r="7" spans="1:15" s="582" customFormat="1" ht="12" customHeight="1">
      <c r="A7" s="574" t="s">
        <v>1096</v>
      </c>
      <c r="B7" s="575"/>
      <c r="C7" s="576">
        <v>39730</v>
      </c>
      <c r="D7" s="577">
        <v>27857</v>
      </c>
      <c r="E7" s="578">
        <v>26062</v>
      </c>
      <c r="F7" s="578">
        <v>9916</v>
      </c>
      <c r="G7" s="578">
        <v>12410</v>
      </c>
      <c r="H7" s="579">
        <v>1795</v>
      </c>
      <c r="I7" s="580">
        <v>230</v>
      </c>
      <c r="J7" s="581">
        <v>11609</v>
      </c>
      <c r="K7" s="581">
        <v>3954</v>
      </c>
      <c r="L7" s="580">
        <v>9257</v>
      </c>
      <c r="M7" s="581">
        <v>14719</v>
      </c>
      <c r="N7" s="581">
        <v>8928</v>
      </c>
      <c r="O7" s="577">
        <v>4680</v>
      </c>
    </row>
    <row r="8" spans="1:15" ht="12" customHeight="1">
      <c r="A8" s="583" t="s">
        <v>1097</v>
      </c>
      <c r="B8" s="584"/>
      <c r="C8" s="585">
        <v>193</v>
      </c>
      <c r="D8" s="586">
        <v>146</v>
      </c>
      <c r="E8" s="587">
        <v>138</v>
      </c>
      <c r="F8" s="587">
        <v>54</v>
      </c>
      <c r="G8" s="587">
        <v>63</v>
      </c>
      <c r="H8" s="588">
        <v>8</v>
      </c>
      <c r="I8" s="589">
        <v>2</v>
      </c>
      <c r="J8" s="590">
        <v>45</v>
      </c>
      <c r="K8" s="590">
        <v>16</v>
      </c>
      <c r="L8" s="589">
        <v>34</v>
      </c>
      <c r="M8" s="590">
        <v>73</v>
      </c>
      <c r="N8" s="590">
        <v>41</v>
      </c>
      <c r="O8" s="586">
        <v>20</v>
      </c>
    </row>
    <row r="9" spans="1:15" ht="12" customHeight="1">
      <c r="A9" s="592" t="s">
        <v>1098</v>
      </c>
      <c r="B9" s="593"/>
      <c r="C9" s="594">
        <v>225</v>
      </c>
      <c r="D9" s="595">
        <v>167</v>
      </c>
      <c r="E9" s="596">
        <v>150</v>
      </c>
      <c r="F9" s="596">
        <v>74</v>
      </c>
      <c r="G9" s="596">
        <v>62</v>
      </c>
      <c r="H9" s="597">
        <v>17</v>
      </c>
      <c r="I9" s="598">
        <v>7</v>
      </c>
      <c r="J9" s="599">
        <v>50</v>
      </c>
      <c r="K9" s="599">
        <v>11</v>
      </c>
      <c r="L9" s="598">
        <v>39</v>
      </c>
      <c r="M9" s="599">
        <v>106</v>
      </c>
      <c r="N9" s="599">
        <v>64</v>
      </c>
      <c r="O9" s="595">
        <v>28</v>
      </c>
    </row>
    <row r="10" spans="1:15" ht="12" customHeight="1">
      <c r="A10" s="592" t="s">
        <v>1099</v>
      </c>
      <c r="B10" s="593"/>
      <c r="C10" s="594">
        <v>319</v>
      </c>
      <c r="D10" s="595">
        <v>242</v>
      </c>
      <c r="E10" s="596">
        <v>215</v>
      </c>
      <c r="F10" s="596">
        <v>119</v>
      </c>
      <c r="G10" s="596">
        <v>81</v>
      </c>
      <c r="H10" s="597">
        <v>27</v>
      </c>
      <c r="I10" s="598">
        <v>3</v>
      </c>
      <c r="J10" s="599">
        <v>73</v>
      </c>
      <c r="K10" s="599">
        <v>18</v>
      </c>
      <c r="L10" s="598">
        <v>46</v>
      </c>
      <c r="M10" s="599">
        <v>180</v>
      </c>
      <c r="N10" s="599">
        <v>112</v>
      </c>
      <c r="O10" s="595">
        <v>39</v>
      </c>
    </row>
    <row r="11" spans="1:15" ht="12" customHeight="1">
      <c r="A11" s="592" t="s">
        <v>1100</v>
      </c>
      <c r="B11" s="593"/>
      <c r="C11" s="594">
        <v>208</v>
      </c>
      <c r="D11" s="595">
        <v>177</v>
      </c>
      <c r="E11" s="596">
        <v>156</v>
      </c>
      <c r="F11" s="596">
        <v>70</v>
      </c>
      <c r="G11" s="596">
        <v>69</v>
      </c>
      <c r="H11" s="597">
        <v>21</v>
      </c>
      <c r="I11" s="598">
        <v>5</v>
      </c>
      <c r="J11" s="599">
        <v>25</v>
      </c>
      <c r="K11" s="599">
        <v>15</v>
      </c>
      <c r="L11" s="598">
        <v>52</v>
      </c>
      <c r="M11" s="599">
        <v>112</v>
      </c>
      <c r="N11" s="599">
        <v>53</v>
      </c>
      <c r="O11" s="595">
        <v>15</v>
      </c>
    </row>
    <row r="12" spans="1:15" ht="12" customHeight="1">
      <c r="A12" s="600" t="s">
        <v>1101</v>
      </c>
      <c r="B12" s="601"/>
      <c r="C12" s="602">
        <v>199</v>
      </c>
      <c r="D12" s="608" t="s">
        <v>866</v>
      </c>
      <c r="E12" s="525" t="s">
        <v>867</v>
      </c>
      <c r="F12" s="525" t="s">
        <v>867</v>
      </c>
      <c r="G12" s="525" t="s">
        <v>867</v>
      </c>
      <c r="H12" s="605" t="s">
        <v>867</v>
      </c>
      <c r="I12" s="606" t="s">
        <v>867</v>
      </c>
      <c r="J12" s="607">
        <v>198</v>
      </c>
      <c r="K12" s="606" t="s">
        <v>867</v>
      </c>
      <c r="L12" s="606" t="s">
        <v>867</v>
      </c>
      <c r="M12" s="606" t="s">
        <v>867</v>
      </c>
      <c r="N12" s="606" t="s">
        <v>867</v>
      </c>
      <c r="O12" s="608" t="s">
        <v>867</v>
      </c>
    </row>
    <row r="13" spans="1:15" ht="12" customHeight="1">
      <c r="A13" s="592" t="s">
        <v>1102</v>
      </c>
      <c r="B13" s="593"/>
      <c r="C13" s="594">
        <v>2791</v>
      </c>
      <c r="D13" s="595">
        <v>2113</v>
      </c>
      <c r="E13" s="596">
        <v>1987</v>
      </c>
      <c r="F13" s="596">
        <v>707</v>
      </c>
      <c r="G13" s="596">
        <v>968</v>
      </c>
      <c r="H13" s="597">
        <v>126</v>
      </c>
      <c r="I13" s="598">
        <v>15</v>
      </c>
      <c r="J13" s="599">
        <v>661</v>
      </c>
      <c r="K13" s="599">
        <v>286</v>
      </c>
      <c r="L13" s="598">
        <v>756</v>
      </c>
      <c r="M13" s="599">
        <v>1018</v>
      </c>
      <c r="N13" s="599">
        <v>617</v>
      </c>
      <c r="O13" s="595">
        <v>306</v>
      </c>
    </row>
    <row r="14" spans="1:15" ht="12" customHeight="1">
      <c r="A14" s="592" t="s">
        <v>1103</v>
      </c>
      <c r="B14" s="593"/>
      <c r="C14" s="594">
        <v>721</v>
      </c>
      <c r="D14" s="595">
        <v>562</v>
      </c>
      <c r="E14" s="596">
        <v>511</v>
      </c>
      <c r="F14" s="596">
        <v>200</v>
      </c>
      <c r="G14" s="596">
        <v>262</v>
      </c>
      <c r="H14" s="597">
        <v>51</v>
      </c>
      <c r="I14" s="598">
        <v>3</v>
      </c>
      <c r="J14" s="599">
        <v>150</v>
      </c>
      <c r="K14" s="599">
        <v>82</v>
      </c>
      <c r="L14" s="598">
        <v>191</v>
      </c>
      <c r="M14" s="599">
        <v>277</v>
      </c>
      <c r="N14" s="599">
        <v>155</v>
      </c>
      <c r="O14" s="595">
        <v>65</v>
      </c>
    </row>
    <row r="15" spans="1:15" ht="12" customHeight="1">
      <c r="A15" s="592" t="s">
        <v>1104</v>
      </c>
      <c r="B15" s="593"/>
      <c r="C15" s="594">
        <v>519</v>
      </c>
      <c r="D15" s="595">
        <v>384</v>
      </c>
      <c r="E15" s="596">
        <v>358</v>
      </c>
      <c r="F15" s="596">
        <v>115</v>
      </c>
      <c r="G15" s="596">
        <v>195</v>
      </c>
      <c r="H15" s="597">
        <v>26</v>
      </c>
      <c r="I15" s="598">
        <v>4</v>
      </c>
      <c r="J15" s="599">
        <v>130</v>
      </c>
      <c r="K15" s="599">
        <v>49</v>
      </c>
      <c r="L15" s="598">
        <v>141</v>
      </c>
      <c r="M15" s="599">
        <v>186</v>
      </c>
      <c r="N15" s="599">
        <v>103</v>
      </c>
      <c r="O15" s="595">
        <v>52</v>
      </c>
    </row>
    <row r="16" spans="1:15" ht="12" customHeight="1">
      <c r="A16" s="592" t="s">
        <v>1111</v>
      </c>
      <c r="B16" s="593"/>
      <c r="C16" s="594">
        <v>1212</v>
      </c>
      <c r="D16" s="595">
        <v>918</v>
      </c>
      <c r="E16" s="596">
        <v>837</v>
      </c>
      <c r="F16" s="596">
        <v>288</v>
      </c>
      <c r="G16" s="596">
        <v>437</v>
      </c>
      <c r="H16" s="597">
        <v>81</v>
      </c>
      <c r="I16" s="598">
        <v>4</v>
      </c>
      <c r="J16" s="599">
        <v>289</v>
      </c>
      <c r="K16" s="599">
        <v>110</v>
      </c>
      <c r="L16" s="598">
        <v>339</v>
      </c>
      <c r="M16" s="599">
        <v>551</v>
      </c>
      <c r="N16" s="599">
        <v>334</v>
      </c>
      <c r="O16" s="595">
        <v>165</v>
      </c>
    </row>
    <row r="17" spans="1:15" ht="12" customHeight="1">
      <c r="A17" s="592" t="s">
        <v>1112</v>
      </c>
      <c r="B17" s="593"/>
      <c r="C17" s="594">
        <v>983</v>
      </c>
      <c r="D17" s="595">
        <v>690</v>
      </c>
      <c r="E17" s="596">
        <v>637</v>
      </c>
      <c r="F17" s="596">
        <v>273</v>
      </c>
      <c r="G17" s="596">
        <v>290</v>
      </c>
      <c r="H17" s="597">
        <v>53</v>
      </c>
      <c r="I17" s="598">
        <v>8</v>
      </c>
      <c r="J17" s="599">
        <v>285</v>
      </c>
      <c r="K17" s="599">
        <v>102</v>
      </c>
      <c r="L17" s="598">
        <v>213</v>
      </c>
      <c r="M17" s="599">
        <v>415</v>
      </c>
      <c r="N17" s="599">
        <v>269</v>
      </c>
      <c r="O17" s="595">
        <v>151</v>
      </c>
    </row>
    <row r="18" spans="1:15" ht="12" customHeight="1">
      <c r="A18" s="583" t="s">
        <v>1113</v>
      </c>
      <c r="B18" s="584"/>
      <c r="C18" s="585">
        <v>878</v>
      </c>
      <c r="D18" s="586">
        <v>553</v>
      </c>
      <c r="E18" s="587">
        <v>508</v>
      </c>
      <c r="F18" s="587">
        <v>211</v>
      </c>
      <c r="G18" s="587">
        <v>213</v>
      </c>
      <c r="H18" s="588">
        <v>45</v>
      </c>
      <c r="I18" s="589">
        <v>6</v>
      </c>
      <c r="J18" s="590">
        <v>317</v>
      </c>
      <c r="K18" s="590">
        <v>70</v>
      </c>
      <c r="L18" s="589">
        <v>136</v>
      </c>
      <c r="M18" s="590">
        <v>343</v>
      </c>
      <c r="N18" s="590">
        <v>199</v>
      </c>
      <c r="O18" s="586">
        <v>115</v>
      </c>
    </row>
    <row r="19" spans="1:15" ht="12" customHeight="1">
      <c r="A19" s="592" t="s">
        <v>1114</v>
      </c>
      <c r="B19" s="593"/>
      <c r="C19" s="594">
        <v>591</v>
      </c>
      <c r="D19" s="595">
        <v>389</v>
      </c>
      <c r="E19" s="596">
        <v>353</v>
      </c>
      <c r="F19" s="596">
        <v>134</v>
      </c>
      <c r="G19" s="596">
        <v>161</v>
      </c>
      <c r="H19" s="597">
        <v>36</v>
      </c>
      <c r="I19" s="598" t="s">
        <v>319</v>
      </c>
      <c r="J19" s="599">
        <v>201</v>
      </c>
      <c r="K19" s="599">
        <v>51</v>
      </c>
      <c r="L19" s="598">
        <v>119</v>
      </c>
      <c r="M19" s="599">
        <v>231</v>
      </c>
      <c r="N19" s="599">
        <v>141</v>
      </c>
      <c r="O19" s="595">
        <v>78</v>
      </c>
    </row>
    <row r="20" spans="1:15" ht="12" customHeight="1">
      <c r="A20" s="592" t="s">
        <v>1115</v>
      </c>
      <c r="B20" s="593"/>
      <c r="C20" s="594">
        <v>803</v>
      </c>
      <c r="D20" s="595">
        <v>575</v>
      </c>
      <c r="E20" s="596">
        <v>545</v>
      </c>
      <c r="F20" s="596">
        <v>201</v>
      </c>
      <c r="G20" s="596">
        <v>282</v>
      </c>
      <c r="H20" s="597">
        <v>30</v>
      </c>
      <c r="I20" s="598">
        <v>8</v>
      </c>
      <c r="J20" s="599">
        <v>218</v>
      </c>
      <c r="K20" s="599">
        <v>86</v>
      </c>
      <c r="L20" s="598">
        <v>213</v>
      </c>
      <c r="M20" s="599">
        <v>276</v>
      </c>
      <c r="N20" s="599">
        <v>173</v>
      </c>
      <c r="O20" s="595">
        <v>90</v>
      </c>
    </row>
    <row r="21" spans="1:15" ht="12" customHeight="1">
      <c r="A21" s="592" t="s">
        <v>1116</v>
      </c>
      <c r="B21" s="593"/>
      <c r="C21" s="594">
        <v>2028</v>
      </c>
      <c r="D21" s="595">
        <v>1484</v>
      </c>
      <c r="E21" s="596">
        <v>1411</v>
      </c>
      <c r="F21" s="596">
        <v>560</v>
      </c>
      <c r="G21" s="596">
        <v>681</v>
      </c>
      <c r="H21" s="597">
        <v>73</v>
      </c>
      <c r="I21" s="598">
        <v>8</v>
      </c>
      <c r="J21" s="599">
        <v>536</v>
      </c>
      <c r="K21" s="599">
        <v>255</v>
      </c>
      <c r="L21" s="598">
        <v>540</v>
      </c>
      <c r="M21" s="599">
        <v>706</v>
      </c>
      <c r="N21" s="599">
        <v>448</v>
      </c>
      <c r="O21" s="595">
        <v>236</v>
      </c>
    </row>
    <row r="22" spans="1:15" ht="12" customHeight="1">
      <c r="A22" s="600" t="s">
        <v>1117</v>
      </c>
      <c r="B22" s="601"/>
      <c r="C22" s="602">
        <v>641</v>
      </c>
      <c r="D22" s="603">
        <v>438</v>
      </c>
      <c r="E22" s="604">
        <v>406</v>
      </c>
      <c r="F22" s="604">
        <v>173</v>
      </c>
      <c r="G22" s="604">
        <v>190</v>
      </c>
      <c r="H22" s="609">
        <v>32</v>
      </c>
      <c r="I22" s="606">
        <v>5</v>
      </c>
      <c r="J22" s="607">
        <v>198</v>
      </c>
      <c r="K22" s="607">
        <v>61</v>
      </c>
      <c r="L22" s="606">
        <v>141</v>
      </c>
      <c r="M22" s="607">
        <v>240</v>
      </c>
      <c r="N22" s="607">
        <v>155</v>
      </c>
      <c r="O22" s="603">
        <v>80</v>
      </c>
    </row>
    <row r="23" spans="1:15" ht="12" customHeight="1">
      <c r="A23" s="592" t="s">
        <v>1118</v>
      </c>
      <c r="B23" s="593"/>
      <c r="C23" s="594">
        <v>1121</v>
      </c>
      <c r="D23" s="595">
        <v>689</v>
      </c>
      <c r="E23" s="596">
        <v>643</v>
      </c>
      <c r="F23" s="596">
        <v>285</v>
      </c>
      <c r="G23" s="596">
        <v>264</v>
      </c>
      <c r="H23" s="597">
        <v>46</v>
      </c>
      <c r="I23" s="598">
        <v>11</v>
      </c>
      <c r="J23" s="599">
        <v>418</v>
      </c>
      <c r="K23" s="599">
        <v>72</v>
      </c>
      <c r="L23" s="598">
        <v>174</v>
      </c>
      <c r="M23" s="599">
        <v>492</v>
      </c>
      <c r="N23" s="599">
        <v>313</v>
      </c>
      <c r="O23" s="595">
        <v>178</v>
      </c>
    </row>
    <row r="24" spans="1:15" ht="12" customHeight="1">
      <c r="A24" s="592" t="s">
        <v>1119</v>
      </c>
      <c r="B24" s="593"/>
      <c r="C24" s="594">
        <v>453</v>
      </c>
      <c r="D24" s="595">
        <v>241</v>
      </c>
      <c r="E24" s="596">
        <v>226</v>
      </c>
      <c r="F24" s="596">
        <v>114</v>
      </c>
      <c r="G24" s="596">
        <v>83</v>
      </c>
      <c r="H24" s="597">
        <v>15</v>
      </c>
      <c r="I24" s="598">
        <v>2</v>
      </c>
      <c r="J24" s="599">
        <v>210</v>
      </c>
      <c r="K24" s="599">
        <v>26</v>
      </c>
      <c r="L24" s="598">
        <v>60</v>
      </c>
      <c r="M24" s="599">
        <v>176</v>
      </c>
      <c r="N24" s="599">
        <v>131</v>
      </c>
      <c r="O24" s="595">
        <v>73</v>
      </c>
    </row>
    <row r="25" spans="1:15" ht="12" customHeight="1">
      <c r="A25" s="592" t="s">
        <v>0</v>
      </c>
      <c r="B25" s="593"/>
      <c r="C25" s="594">
        <v>530</v>
      </c>
      <c r="D25" s="595">
        <v>325</v>
      </c>
      <c r="E25" s="596">
        <v>296</v>
      </c>
      <c r="F25" s="596">
        <v>128</v>
      </c>
      <c r="G25" s="596">
        <v>135</v>
      </c>
      <c r="H25" s="597">
        <v>29</v>
      </c>
      <c r="I25" s="598">
        <v>4</v>
      </c>
      <c r="J25" s="599">
        <v>200</v>
      </c>
      <c r="K25" s="599">
        <v>37</v>
      </c>
      <c r="L25" s="598">
        <v>94</v>
      </c>
      <c r="M25" s="599">
        <v>192</v>
      </c>
      <c r="N25" s="599">
        <v>121</v>
      </c>
      <c r="O25" s="595">
        <v>71</v>
      </c>
    </row>
    <row r="26" spans="1:15" ht="12" customHeight="1">
      <c r="A26" s="592" t="s">
        <v>1</v>
      </c>
      <c r="B26" s="593"/>
      <c r="C26" s="594">
        <v>287</v>
      </c>
      <c r="D26" s="595">
        <v>186</v>
      </c>
      <c r="E26" s="596">
        <v>175</v>
      </c>
      <c r="F26" s="596">
        <v>56</v>
      </c>
      <c r="G26" s="596">
        <v>89</v>
      </c>
      <c r="H26" s="597">
        <v>11</v>
      </c>
      <c r="I26" s="598">
        <v>3</v>
      </c>
      <c r="J26" s="599">
        <v>98</v>
      </c>
      <c r="K26" s="599">
        <v>24</v>
      </c>
      <c r="L26" s="598">
        <v>65</v>
      </c>
      <c r="M26" s="599">
        <v>105</v>
      </c>
      <c r="N26" s="599">
        <v>63</v>
      </c>
      <c r="O26" s="595">
        <v>32</v>
      </c>
    </row>
    <row r="27" spans="1:15" ht="12" customHeight="1">
      <c r="A27" s="592" t="s">
        <v>2</v>
      </c>
      <c r="B27" s="593"/>
      <c r="C27" s="594">
        <v>251</v>
      </c>
      <c r="D27" s="595">
        <v>169</v>
      </c>
      <c r="E27" s="596">
        <v>162</v>
      </c>
      <c r="F27" s="596">
        <v>59</v>
      </c>
      <c r="G27" s="596">
        <v>77</v>
      </c>
      <c r="H27" s="597">
        <v>7</v>
      </c>
      <c r="I27" s="598">
        <v>1</v>
      </c>
      <c r="J27" s="599">
        <v>81</v>
      </c>
      <c r="K27" s="599">
        <v>22</v>
      </c>
      <c r="L27" s="598">
        <v>60</v>
      </c>
      <c r="M27" s="599">
        <v>89</v>
      </c>
      <c r="N27" s="599">
        <v>59</v>
      </c>
      <c r="O27" s="595">
        <v>32</v>
      </c>
    </row>
    <row r="28" spans="1:15" ht="12" customHeight="1">
      <c r="A28" s="583" t="s">
        <v>3</v>
      </c>
      <c r="B28" s="584"/>
      <c r="C28" s="585">
        <v>392</v>
      </c>
      <c r="D28" s="586">
        <v>273</v>
      </c>
      <c r="E28" s="587">
        <v>252</v>
      </c>
      <c r="F28" s="587">
        <v>90</v>
      </c>
      <c r="G28" s="587">
        <v>136</v>
      </c>
      <c r="H28" s="588">
        <v>21</v>
      </c>
      <c r="I28" s="589">
        <v>2</v>
      </c>
      <c r="J28" s="590">
        <v>117</v>
      </c>
      <c r="K28" s="590">
        <v>36</v>
      </c>
      <c r="L28" s="589">
        <v>103</v>
      </c>
      <c r="M28" s="590">
        <v>141</v>
      </c>
      <c r="N28" s="590">
        <v>85</v>
      </c>
      <c r="O28" s="586">
        <v>49</v>
      </c>
    </row>
    <row r="29" spans="1:15" ht="12" customHeight="1">
      <c r="A29" s="592" t="s">
        <v>4</v>
      </c>
      <c r="B29" s="593"/>
      <c r="C29" s="594">
        <v>1149</v>
      </c>
      <c r="D29" s="595">
        <v>804</v>
      </c>
      <c r="E29" s="596">
        <v>763</v>
      </c>
      <c r="F29" s="596">
        <v>312</v>
      </c>
      <c r="G29" s="596">
        <v>346</v>
      </c>
      <c r="H29" s="597">
        <v>41</v>
      </c>
      <c r="I29" s="598">
        <v>11</v>
      </c>
      <c r="J29" s="599">
        <v>333</v>
      </c>
      <c r="K29" s="599">
        <v>120</v>
      </c>
      <c r="L29" s="598">
        <v>250</v>
      </c>
      <c r="M29" s="599">
        <v>425</v>
      </c>
      <c r="N29" s="599">
        <v>271</v>
      </c>
      <c r="O29" s="595">
        <v>141</v>
      </c>
    </row>
    <row r="30" spans="1:15" ht="12" customHeight="1">
      <c r="A30" s="592" t="s">
        <v>5</v>
      </c>
      <c r="B30" s="593"/>
      <c r="C30" s="594">
        <v>264</v>
      </c>
      <c r="D30" s="595">
        <v>160</v>
      </c>
      <c r="E30" s="596">
        <v>144</v>
      </c>
      <c r="F30" s="596">
        <v>49</v>
      </c>
      <c r="G30" s="596">
        <v>43</v>
      </c>
      <c r="H30" s="597">
        <v>16</v>
      </c>
      <c r="I30" s="598" t="s">
        <v>319</v>
      </c>
      <c r="J30" s="599">
        <v>104</v>
      </c>
      <c r="K30" s="599">
        <v>16</v>
      </c>
      <c r="L30" s="598">
        <v>53</v>
      </c>
      <c r="M30" s="599">
        <v>110</v>
      </c>
      <c r="N30" s="599">
        <v>69</v>
      </c>
      <c r="O30" s="595">
        <v>46</v>
      </c>
    </row>
    <row r="31" spans="1:15" ht="12" customHeight="1">
      <c r="A31" s="592" t="s">
        <v>6</v>
      </c>
      <c r="B31" s="593"/>
      <c r="C31" s="594">
        <v>523</v>
      </c>
      <c r="D31" s="595">
        <v>298</v>
      </c>
      <c r="E31" s="596">
        <v>284</v>
      </c>
      <c r="F31" s="596">
        <v>119</v>
      </c>
      <c r="G31" s="596">
        <v>118</v>
      </c>
      <c r="H31" s="597">
        <v>14</v>
      </c>
      <c r="I31" s="598">
        <v>4</v>
      </c>
      <c r="J31" s="599">
        <v>221</v>
      </c>
      <c r="K31" s="599">
        <v>53</v>
      </c>
      <c r="L31" s="598">
        <v>95</v>
      </c>
      <c r="M31" s="599">
        <v>146</v>
      </c>
      <c r="N31" s="599">
        <v>93</v>
      </c>
      <c r="O31" s="595">
        <v>48</v>
      </c>
    </row>
    <row r="32" spans="1:15" ht="12" customHeight="1">
      <c r="A32" s="600" t="s">
        <v>7</v>
      </c>
      <c r="B32" s="601"/>
      <c r="C32" s="602">
        <v>312</v>
      </c>
      <c r="D32" s="603">
        <v>149</v>
      </c>
      <c r="E32" s="604">
        <v>134</v>
      </c>
      <c r="F32" s="604">
        <v>55</v>
      </c>
      <c r="G32" s="604">
        <v>60</v>
      </c>
      <c r="H32" s="609">
        <v>15</v>
      </c>
      <c r="I32" s="606" t="s">
        <v>319</v>
      </c>
      <c r="J32" s="607">
        <v>163</v>
      </c>
      <c r="K32" s="607">
        <v>18</v>
      </c>
      <c r="L32" s="606">
        <v>39</v>
      </c>
      <c r="M32" s="607">
        <v>103</v>
      </c>
      <c r="N32" s="607">
        <v>54</v>
      </c>
      <c r="O32" s="603">
        <v>24</v>
      </c>
    </row>
    <row r="33" spans="1:15" ht="12" customHeight="1">
      <c r="A33" s="592" t="s">
        <v>8</v>
      </c>
      <c r="B33" s="593"/>
      <c r="C33" s="594">
        <v>292</v>
      </c>
      <c r="D33" s="595">
        <v>201</v>
      </c>
      <c r="E33" s="596">
        <v>187</v>
      </c>
      <c r="F33" s="596">
        <v>72</v>
      </c>
      <c r="G33" s="596">
        <v>86</v>
      </c>
      <c r="H33" s="597">
        <v>14</v>
      </c>
      <c r="I33" s="598">
        <v>1</v>
      </c>
      <c r="J33" s="599">
        <v>90</v>
      </c>
      <c r="K33" s="599">
        <v>37</v>
      </c>
      <c r="L33" s="598">
        <v>69</v>
      </c>
      <c r="M33" s="599">
        <v>86</v>
      </c>
      <c r="N33" s="599">
        <v>44</v>
      </c>
      <c r="O33" s="595">
        <v>24</v>
      </c>
    </row>
    <row r="34" spans="1:15" ht="12" customHeight="1">
      <c r="A34" s="592" t="s">
        <v>9</v>
      </c>
      <c r="B34" s="593"/>
      <c r="C34" s="594">
        <v>876</v>
      </c>
      <c r="D34" s="595">
        <v>598</v>
      </c>
      <c r="E34" s="596">
        <v>559</v>
      </c>
      <c r="F34" s="596">
        <v>236</v>
      </c>
      <c r="G34" s="596">
        <v>241</v>
      </c>
      <c r="H34" s="597">
        <v>39</v>
      </c>
      <c r="I34" s="598" t="s">
        <v>319</v>
      </c>
      <c r="J34" s="599">
        <v>277</v>
      </c>
      <c r="K34" s="599">
        <v>85</v>
      </c>
      <c r="L34" s="598">
        <v>169</v>
      </c>
      <c r="M34" s="599">
        <v>373</v>
      </c>
      <c r="N34" s="599">
        <v>229</v>
      </c>
      <c r="O34" s="595">
        <v>123</v>
      </c>
    </row>
    <row r="35" spans="1:15" ht="12" customHeight="1">
      <c r="A35" s="592" t="s">
        <v>10</v>
      </c>
      <c r="B35" s="593"/>
      <c r="C35" s="594">
        <v>698</v>
      </c>
      <c r="D35" s="595">
        <v>501</v>
      </c>
      <c r="E35" s="596">
        <v>471</v>
      </c>
      <c r="F35" s="596">
        <v>182</v>
      </c>
      <c r="G35" s="596">
        <v>241</v>
      </c>
      <c r="H35" s="597">
        <v>30</v>
      </c>
      <c r="I35" s="598">
        <v>1</v>
      </c>
      <c r="J35" s="599">
        <v>196</v>
      </c>
      <c r="K35" s="599">
        <v>86</v>
      </c>
      <c r="L35" s="598">
        <v>189</v>
      </c>
      <c r="M35" s="599">
        <v>224</v>
      </c>
      <c r="N35" s="599">
        <v>146</v>
      </c>
      <c r="O35" s="595">
        <v>84</v>
      </c>
    </row>
    <row r="36" spans="1:15" ht="12" customHeight="1">
      <c r="A36" s="592" t="s">
        <v>11</v>
      </c>
      <c r="B36" s="593"/>
      <c r="C36" s="594">
        <v>599</v>
      </c>
      <c r="D36" s="595">
        <v>326</v>
      </c>
      <c r="E36" s="596">
        <v>297</v>
      </c>
      <c r="F36" s="596">
        <v>119</v>
      </c>
      <c r="G36" s="596">
        <v>118</v>
      </c>
      <c r="H36" s="597">
        <v>29</v>
      </c>
      <c r="I36" s="598">
        <v>5</v>
      </c>
      <c r="J36" s="599">
        <v>268</v>
      </c>
      <c r="K36" s="599">
        <v>34</v>
      </c>
      <c r="L36" s="598">
        <v>90</v>
      </c>
      <c r="M36" s="599">
        <v>192</v>
      </c>
      <c r="N36" s="599">
        <v>117</v>
      </c>
      <c r="O36" s="595">
        <v>74</v>
      </c>
    </row>
    <row r="37" spans="1:15" ht="12" customHeight="1">
      <c r="A37" s="592" t="s">
        <v>12</v>
      </c>
      <c r="B37" s="593"/>
      <c r="C37" s="594">
        <v>434</v>
      </c>
      <c r="D37" s="595">
        <v>227</v>
      </c>
      <c r="E37" s="596">
        <v>212</v>
      </c>
      <c r="F37" s="596">
        <v>85</v>
      </c>
      <c r="G37" s="596">
        <v>95</v>
      </c>
      <c r="H37" s="597">
        <v>15</v>
      </c>
      <c r="I37" s="598">
        <v>4</v>
      </c>
      <c r="J37" s="599">
        <v>203</v>
      </c>
      <c r="K37" s="599">
        <v>27</v>
      </c>
      <c r="L37" s="598">
        <v>66</v>
      </c>
      <c r="M37" s="599">
        <v>144</v>
      </c>
      <c r="N37" s="599">
        <v>81</v>
      </c>
      <c r="O37" s="595">
        <v>58</v>
      </c>
    </row>
    <row r="38" spans="1:15" ht="12" customHeight="1">
      <c r="A38" s="583" t="s">
        <v>13</v>
      </c>
      <c r="B38" s="584"/>
      <c r="C38" s="585">
        <v>339</v>
      </c>
      <c r="D38" s="586">
        <v>175</v>
      </c>
      <c r="E38" s="587">
        <v>165</v>
      </c>
      <c r="F38" s="587">
        <v>76</v>
      </c>
      <c r="G38" s="587">
        <v>64</v>
      </c>
      <c r="H38" s="588">
        <v>10</v>
      </c>
      <c r="I38" s="589">
        <v>4</v>
      </c>
      <c r="J38" s="590">
        <v>160</v>
      </c>
      <c r="K38" s="590">
        <v>24</v>
      </c>
      <c r="L38" s="589">
        <v>48</v>
      </c>
      <c r="M38" s="590">
        <v>92</v>
      </c>
      <c r="N38" s="590">
        <v>61</v>
      </c>
      <c r="O38" s="586">
        <v>37</v>
      </c>
    </row>
    <row r="39" spans="1:15" ht="12" customHeight="1">
      <c r="A39" s="592" t="s">
        <v>14</v>
      </c>
      <c r="B39" s="593"/>
      <c r="C39" s="594">
        <v>257</v>
      </c>
      <c r="D39" s="595">
        <v>177</v>
      </c>
      <c r="E39" s="596">
        <v>169</v>
      </c>
      <c r="F39" s="596">
        <v>58</v>
      </c>
      <c r="G39" s="596">
        <v>89</v>
      </c>
      <c r="H39" s="597">
        <v>8</v>
      </c>
      <c r="I39" s="598">
        <v>1</v>
      </c>
      <c r="J39" s="599">
        <v>79</v>
      </c>
      <c r="K39" s="599">
        <v>35</v>
      </c>
      <c r="L39" s="598">
        <v>66</v>
      </c>
      <c r="M39" s="599">
        <v>83</v>
      </c>
      <c r="N39" s="599">
        <v>53</v>
      </c>
      <c r="O39" s="595">
        <v>25</v>
      </c>
    </row>
    <row r="40" spans="1:15" ht="12" customHeight="1">
      <c r="A40" s="592" t="s">
        <v>15</v>
      </c>
      <c r="B40" s="593"/>
      <c r="C40" s="594">
        <v>551</v>
      </c>
      <c r="D40" s="595">
        <v>363</v>
      </c>
      <c r="E40" s="596">
        <v>337</v>
      </c>
      <c r="F40" s="596">
        <v>129</v>
      </c>
      <c r="G40" s="596">
        <v>161</v>
      </c>
      <c r="H40" s="597">
        <v>26</v>
      </c>
      <c r="I40" s="598">
        <v>6</v>
      </c>
      <c r="J40" s="599">
        <v>182</v>
      </c>
      <c r="K40" s="599">
        <v>59</v>
      </c>
      <c r="L40" s="598">
        <v>124</v>
      </c>
      <c r="M40" s="599">
        <v>170</v>
      </c>
      <c r="N40" s="599">
        <v>97</v>
      </c>
      <c r="O40" s="595">
        <v>50</v>
      </c>
    </row>
    <row r="41" spans="1:15" ht="12" customHeight="1">
      <c r="A41" s="592" t="s">
        <v>16</v>
      </c>
      <c r="B41" s="593"/>
      <c r="C41" s="594">
        <v>513</v>
      </c>
      <c r="D41" s="595">
        <v>363</v>
      </c>
      <c r="E41" s="596">
        <v>348</v>
      </c>
      <c r="F41" s="596">
        <v>145</v>
      </c>
      <c r="G41" s="596">
        <v>167</v>
      </c>
      <c r="H41" s="597">
        <v>15</v>
      </c>
      <c r="I41" s="598">
        <v>3</v>
      </c>
      <c r="J41" s="599">
        <v>147</v>
      </c>
      <c r="K41" s="599">
        <v>69</v>
      </c>
      <c r="L41" s="598">
        <v>125</v>
      </c>
      <c r="M41" s="599">
        <v>136</v>
      </c>
      <c r="N41" s="599">
        <v>75</v>
      </c>
      <c r="O41" s="595">
        <v>29</v>
      </c>
    </row>
    <row r="42" spans="1:15" ht="12" customHeight="1">
      <c r="A42" s="600" t="s">
        <v>19</v>
      </c>
      <c r="B42" s="601"/>
      <c r="C42" s="602">
        <v>206</v>
      </c>
      <c r="D42" s="603">
        <v>111</v>
      </c>
      <c r="E42" s="604">
        <v>102</v>
      </c>
      <c r="F42" s="604">
        <v>40</v>
      </c>
      <c r="G42" s="604">
        <v>46</v>
      </c>
      <c r="H42" s="609">
        <v>9</v>
      </c>
      <c r="I42" s="606">
        <v>4</v>
      </c>
      <c r="J42" s="607">
        <v>91</v>
      </c>
      <c r="K42" s="607">
        <v>15</v>
      </c>
      <c r="L42" s="606">
        <v>32</v>
      </c>
      <c r="M42" s="607">
        <v>62</v>
      </c>
      <c r="N42" s="607">
        <v>30</v>
      </c>
      <c r="O42" s="603">
        <v>20</v>
      </c>
    </row>
    <row r="43" spans="1:15" ht="12" customHeight="1">
      <c r="A43" s="592" t="s">
        <v>20</v>
      </c>
      <c r="B43" s="593"/>
      <c r="C43" s="594">
        <v>1480</v>
      </c>
      <c r="D43" s="595">
        <v>1146</v>
      </c>
      <c r="E43" s="596">
        <v>1097</v>
      </c>
      <c r="F43" s="596">
        <v>345</v>
      </c>
      <c r="G43" s="596">
        <v>619</v>
      </c>
      <c r="H43" s="597">
        <v>49</v>
      </c>
      <c r="I43" s="598">
        <v>2</v>
      </c>
      <c r="J43" s="599">
        <v>332</v>
      </c>
      <c r="K43" s="599">
        <v>187</v>
      </c>
      <c r="L43" s="598">
        <v>452</v>
      </c>
      <c r="M43" s="599">
        <v>438</v>
      </c>
      <c r="N43" s="599">
        <v>246</v>
      </c>
      <c r="O43" s="595">
        <v>117</v>
      </c>
    </row>
    <row r="44" spans="1:15" ht="12" customHeight="1">
      <c r="A44" s="592" t="s">
        <v>21</v>
      </c>
      <c r="B44" s="593"/>
      <c r="C44" s="594">
        <v>261</v>
      </c>
      <c r="D44" s="595">
        <v>175</v>
      </c>
      <c r="E44" s="596">
        <v>159</v>
      </c>
      <c r="F44" s="596">
        <v>62</v>
      </c>
      <c r="G44" s="596">
        <v>61</v>
      </c>
      <c r="H44" s="597">
        <v>16</v>
      </c>
      <c r="I44" s="598" t="s">
        <v>319</v>
      </c>
      <c r="J44" s="599">
        <v>86</v>
      </c>
      <c r="K44" s="599">
        <v>13</v>
      </c>
      <c r="L44" s="598">
        <v>41</v>
      </c>
      <c r="M44" s="599">
        <v>137</v>
      </c>
      <c r="N44" s="599">
        <v>88</v>
      </c>
      <c r="O44" s="595">
        <v>55</v>
      </c>
    </row>
    <row r="45" spans="1:15" ht="12" customHeight="1">
      <c r="A45" s="592" t="s">
        <v>22</v>
      </c>
      <c r="B45" s="593"/>
      <c r="C45" s="594">
        <v>250</v>
      </c>
      <c r="D45" s="595">
        <v>166</v>
      </c>
      <c r="E45" s="596">
        <v>151</v>
      </c>
      <c r="F45" s="596">
        <v>57</v>
      </c>
      <c r="G45" s="596">
        <v>77</v>
      </c>
      <c r="H45" s="597">
        <v>15</v>
      </c>
      <c r="I45" s="598">
        <v>2</v>
      </c>
      <c r="J45" s="599">
        <v>82</v>
      </c>
      <c r="K45" s="599">
        <v>21</v>
      </c>
      <c r="L45" s="598">
        <v>49</v>
      </c>
      <c r="M45" s="599">
        <v>96</v>
      </c>
      <c r="N45" s="599">
        <v>52</v>
      </c>
      <c r="O45" s="595">
        <v>37</v>
      </c>
    </row>
    <row r="46" spans="1:15" ht="12" customHeight="1">
      <c r="A46" s="592" t="s">
        <v>23</v>
      </c>
      <c r="B46" s="593"/>
      <c r="C46" s="594">
        <v>350</v>
      </c>
      <c r="D46" s="595">
        <v>246</v>
      </c>
      <c r="E46" s="596">
        <v>222</v>
      </c>
      <c r="F46" s="596">
        <v>73</v>
      </c>
      <c r="G46" s="596">
        <v>124</v>
      </c>
      <c r="H46" s="597">
        <v>24</v>
      </c>
      <c r="I46" s="598">
        <v>1</v>
      </c>
      <c r="J46" s="599">
        <v>103</v>
      </c>
      <c r="K46" s="599">
        <v>48</v>
      </c>
      <c r="L46" s="598">
        <v>94</v>
      </c>
      <c r="M46" s="599">
        <v>126</v>
      </c>
      <c r="N46" s="599">
        <v>72</v>
      </c>
      <c r="O46" s="595">
        <v>37</v>
      </c>
    </row>
    <row r="47" spans="1:15" ht="12" customHeight="1">
      <c r="A47" s="592" t="s">
        <v>24</v>
      </c>
      <c r="B47" s="593"/>
      <c r="C47" s="594">
        <v>431</v>
      </c>
      <c r="D47" s="595">
        <v>268</v>
      </c>
      <c r="E47" s="596">
        <v>246</v>
      </c>
      <c r="F47" s="596">
        <v>100</v>
      </c>
      <c r="G47" s="596">
        <v>109</v>
      </c>
      <c r="H47" s="597">
        <v>22</v>
      </c>
      <c r="I47" s="598">
        <v>3</v>
      </c>
      <c r="J47" s="599">
        <v>159</v>
      </c>
      <c r="K47" s="599">
        <v>22</v>
      </c>
      <c r="L47" s="598">
        <v>72</v>
      </c>
      <c r="M47" s="599">
        <v>156</v>
      </c>
      <c r="N47" s="599">
        <v>94</v>
      </c>
      <c r="O47" s="595">
        <v>50</v>
      </c>
    </row>
    <row r="48" spans="1:15" ht="12" customHeight="1">
      <c r="A48" s="583" t="s">
        <v>25</v>
      </c>
      <c r="B48" s="584"/>
      <c r="C48" s="585">
        <v>441</v>
      </c>
      <c r="D48" s="586">
        <v>300</v>
      </c>
      <c r="E48" s="587">
        <v>276</v>
      </c>
      <c r="F48" s="587">
        <v>122</v>
      </c>
      <c r="G48" s="587">
        <v>122</v>
      </c>
      <c r="H48" s="588">
        <v>24</v>
      </c>
      <c r="I48" s="589">
        <v>3</v>
      </c>
      <c r="J48" s="590">
        <v>138</v>
      </c>
      <c r="K48" s="590">
        <v>38</v>
      </c>
      <c r="L48" s="589">
        <v>95</v>
      </c>
      <c r="M48" s="590">
        <v>160</v>
      </c>
      <c r="N48" s="590">
        <v>99</v>
      </c>
      <c r="O48" s="586">
        <v>44</v>
      </c>
    </row>
    <row r="49" spans="1:15" ht="12" customHeight="1">
      <c r="A49" s="592" t="s">
        <v>26</v>
      </c>
      <c r="B49" s="593"/>
      <c r="C49" s="594">
        <v>313</v>
      </c>
      <c r="D49" s="595">
        <v>193</v>
      </c>
      <c r="E49" s="596">
        <v>179</v>
      </c>
      <c r="F49" s="596">
        <v>63</v>
      </c>
      <c r="G49" s="596">
        <v>83</v>
      </c>
      <c r="H49" s="597">
        <v>14</v>
      </c>
      <c r="I49" s="598" t="s">
        <v>319</v>
      </c>
      <c r="J49" s="599">
        <v>120</v>
      </c>
      <c r="K49" s="599">
        <v>34</v>
      </c>
      <c r="L49" s="598">
        <v>73</v>
      </c>
      <c r="M49" s="599">
        <v>92</v>
      </c>
      <c r="N49" s="599">
        <v>56</v>
      </c>
      <c r="O49" s="595">
        <v>26</v>
      </c>
    </row>
    <row r="50" spans="1:15" ht="12" customHeight="1">
      <c r="A50" s="592" t="s">
        <v>27</v>
      </c>
      <c r="B50" s="593"/>
      <c r="C50" s="594">
        <v>1649</v>
      </c>
      <c r="D50" s="595">
        <v>1099</v>
      </c>
      <c r="E50" s="596">
        <v>1041</v>
      </c>
      <c r="F50" s="596">
        <v>373</v>
      </c>
      <c r="G50" s="596">
        <v>499</v>
      </c>
      <c r="H50" s="597">
        <v>58</v>
      </c>
      <c r="I50" s="598">
        <v>5</v>
      </c>
      <c r="J50" s="599">
        <v>545</v>
      </c>
      <c r="K50" s="599">
        <v>206</v>
      </c>
      <c r="L50" s="598">
        <v>405</v>
      </c>
      <c r="M50" s="599">
        <v>613</v>
      </c>
      <c r="N50" s="599">
        <v>416</v>
      </c>
      <c r="O50" s="595">
        <v>254</v>
      </c>
    </row>
    <row r="51" spans="1:15" ht="12" customHeight="1">
      <c r="A51" s="592" t="s">
        <v>28</v>
      </c>
      <c r="B51" s="593"/>
      <c r="C51" s="594">
        <v>1095</v>
      </c>
      <c r="D51" s="595">
        <v>747</v>
      </c>
      <c r="E51" s="596">
        <v>710</v>
      </c>
      <c r="F51" s="596">
        <v>247</v>
      </c>
      <c r="G51" s="596">
        <v>349</v>
      </c>
      <c r="H51" s="597">
        <v>37</v>
      </c>
      <c r="I51" s="598">
        <v>4</v>
      </c>
      <c r="J51" s="599">
        <v>344</v>
      </c>
      <c r="K51" s="599">
        <v>145</v>
      </c>
      <c r="L51" s="598">
        <v>304</v>
      </c>
      <c r="M51" s="599">
        <v>350</v>
      </c>
      <c r="N51" s="599">
        <v>223</v>
      </c>
      <c r="O51" s="595">
        <v>125</v>
      </c>
    </row>
    <row r="52" spans="1:15" ht="12" customHeight="1">
      <c r="A52" s="600" t="s">
        <v>29</v>
      </c>
      <c r="B52" s="601"/>
      <c r="C52" s="602">
        <v>898</v>
      </c>
      <c r="D52" s="603">
        <v>690</v>
      </c>
      <c r="E52" s="604">
        <v>651</v>
      </c>
      <c r="F52" s="604">
        <v>252</v>
      </c>
      <c r="G52" s="604">
        <v>313</v>
      </c>
      <c r="H52" s="609">
        <v>39</v>
      </c>
      <c r="I52" s="606">
        <v>6</v>
      </c>
      <c r="J52" s="607">
        <v>201</v>
      </c>
      <c r="K52" s="607">
        <v>122</v>
      </c>
      <c r="L52" s="606">
        <v>256</v>
      </c>
      <c r="M52" s="607">
        <v>339</v>
      </c>
      <c r="N52" s="607">
        <v>199</v>
      </c>
      <c r="O52" s="603">
        <v>94</v>
      </c>
    </row>
    <row r="53" spans="1:15" ht="12" customHeight="1">
      <c r="A53" s="592" t="s">
        <v>30</v>
      </c>
      <c r="B53" s="593"/>
      <c r="C53" s="594">
        <v>1176</v>
      </c>
      <c r="D53" s="595">
        <v>834</v>
      </c>
      <c r="E53" s="596">
        <v>783</v>
      </c>
      <c r="F53" s="596">
        <v>265</v>
      </c>
      <c r="G53" s="596">
        <v>410</v>
      </c>
      <c r="H53" s="597">
        <v>51</v>
      </c>
      <c r="I53" s="598">
        <v>5</v>
      </c>
      <c r="J53" s="599">
        <v>337</v>
      </c>
      <c r="K53" s="599">
        <v>135</v>
      </c>
      <c r="L53" s="598">
        <v>322</v>
      </c>
      <c r="M53" s="599">
        <v>358</v>
      </c>
      <c r="N53" s="599">
        <v>193</v>
      </c>
      <c r="O53" s="595">
        <v>101</v>
      </c>
    </row>
    <row r="54" spans="1:15" ht="12" customHeight="1">
      <c r="A54" s="592" t="s">
        <v>31</v>
      </c>
      <c r="B54" s="593"/>
      <c r="C54" s="594">
        <v>769</v>
      </c>
      <c r="D54" s="595">
        <v>592</v>
      </c>
      <c r="E54" s="596">
        <v>559</v>
      </c>
      <c r="F54" s="596">
        <v>193</v>
      </c>
      <c r="G54" s="596">
        <v>294</v>
      </c>
      <c r="H54" s="597">
        <v>33</v>
      </c>
      <c r="I54" s="598">
        <v>3</v>
      </c>
      <c r="J54" s="599">
        <v>174</v>
      </c>
      <c r="K54" s="599">
        <v>94</v>
      </c>
      <c r="L54" s="598">
        <v>225</v>
      </c>
      <c r="M54" s="599">
        <v>274</v>
      </c>
      <c r="N54" s="599">
        <v>162</v>
      </c>
      <c r="O54" s="595">
        <v>94</v>
      </c>
    </row>
    <row r="55" spans="1:15" ht="12" customHeight="1">
      <c r="A55" s="592" t="s">
        <v>32</v>
      </c>
      <c r="B55" s="593"/>
      <c r="C55" s="594">
        <v>786</v>
      </c>
      <c r="D55" s="595">
        <v>571</v>
      </c>
      <c r="E55" s="596">
        <v>542</v>
      </c>
      <c r="F55" s="596">
        <v>185</v>
      </c>
      <c r="G55" s="596">
        <v>286</v>
      </c>
      <c r="H55" s="597">
        <v>29</v>
      </c>
      <c r="I55" s="598">
        <v>6</v>
      </c>
      <c r="J55" s="599">
        <v>209</v>
      </c>
      <c r="K55" s="599">
        <v>71</v>
      </c>
      <c r="L55" s="598">
        <v>205</v>
      </c>
      <c r="M55" s="599">
        <v>248</v>
      </c>
      <c r="N55" s="599">
        <v>151</v>
      </c>
      <c r="O55" s="595">
        <v>80</v>
      </c>
    </row>
    <row r="56" spans="1:15" ht="12" customHeight="1">
      <c r="A56" s="592" t="s">
        <v>33</v>
      </c>
      <c r="B56" s="593"/>
      <c r="C56" s="594">
        <v>518</v>
      </c>
      <c r="D56" s="595">
        <v>289</v>
      </c>
      <c r="E56" s="596">
        <v>267</v>
      </c>
      <c r="F56" s="596">
        <v>122</v>
      </c>
      <c r="G56" s="596">
        <v>109</v>
      </c>
      <c r="H56" s="597">
        <v>22</v>
      </c>
      <c r="I56" s="598">
        <v>2</v>
      </c>
      <c r="J56" s="599">
        <v>227</v>
      </c>
      <c r="K56" s="599">
        <v>23</v>
      </c>
      <c r="L56" s="598">
        <v>79</v>
      </c>
      <c r="M56" s="599">
        <v>185</v>
      </c>
      <c r="N56" s="599">
        <v>114</v>
      </c>
      <c r="O56" s="595">
        <v>61</v>
      </c>
    </row>
    <row r="57" spans="1:15" ht="12" customHeight="1">
      <c r="A57" s="592" t="s">
        <v>34</v>
      </c>
      <c r="B57" s="593"/>
      <c r="C57" s="594">
        <v>501</v>
      </c>
      <c r="D57" s="595">
        <v>448</v>
      </c>
      <c r="E57" s="596">
        <v>418</v>
      </c>
      <c r="F57" s="596">
        <v>117</v>
      </c>
      <c r="G57" s="596">
        <v>250</v>
      </c>
      <c r="H57" s="597">
        <v>30</v>
      </c>
      <c r="I57" s="598">
        <v>1</v>
      </c>
      <c r="J57" s="599">
        <v>52</v>
      </c>
      <c r="K57" s="599">
        <v>42</v>
      </c>
      <c r="L57" s="598">
        <v>146</v>
      </c>
      <c r="M57" s="599">
        <v>148</v>
      </c>
      <c r="N57" s="599">
        <v>61</v>
      </c>
      <c r="O57" s="595">
        <v>21</v>
      </c>
    </row>
    <row r="58" spans="1:15" ht="12" customHeight="1">
      <c r="A58" s="583" t="s">
        <v>35</v>
      </c>
      <c r="B58" s="584"/>
      <c r="C58" s="585">
        <v>492</v>
      </c>
      <c r="D58" s="586">
        <v>429</v>
      </c>
      <c r="E58" s="587">
        <v>395</v>
      </c>
      <c r="F58" s="587">
        <v>175</v>
      </c>
      <c r="G58" s="587">
        <v>178</v>
      </c>
      <c r="H58" s="588">
        <v>34</v>
      </c>
      <c r="I58" s="589">
        <v>1</v>
      </c>
      <c r="J58" s="590">
        <v>61</v>
      </c>
      <c r="K58" s="590">
        <v>31</v>
      </c>
      <c r="L58" s="589">
        <v>95</v>
      </c>
      <c r="M58" s="590">
        <v>247</v>
      </c>
      <c r="N58" s="590">
        <v>137</v>
      </c>
      <c r="O58" s="586">
        <v>37</v>
      </c>
    </row>
    <row r="59" spans="1:15" ht="12" customHeight="1">
      <c r="A59" s="592" t="s">
        <v>36</v>
      </c>
      <c r="B59" s="593"/>
      <c r="C59" s="594">
        <v>1798</v>
      </c>
      <c r="D59" s="595">
        <v>1335</v>
      </c>
      <c r="E59" s="596">
        <v>1254</v>
      </c>
      <c r="F59" s="596">
        <v>447</v>
      </c>
      <c r="G59" s="596">
        <v>547</v>
      </c>
      <c r="H59" s="597">
        <v>81</v>
      </c>
      <c r="I59" s="598">
        <v>13</v>
      </c>
      <c r="J59" s="599">
        <v>447</v>
      </c>
      <c r="K59" s="599">
        <v>158</v>
      </c>
      <c r="L59" s="598">
        <v>385</v>
      </c>
      <c r="M59" s="599">
        <v>662</v>
      </c>
      <c r="N59" s="599">
        <v>381</v>
      </c>
      <c r="O59" s="595">
        <v>195</v>
      </c>
    </row>
    <row r="60" spans="1:15" ht="12" customHeight="1">
      <c r="A60" s="592" t="s">
        <v>37</v>
      </c>
      <c r="B60" s="593"/>
      <c r="C60" s="594">
        <v>1402</v>
      </c>
      <c r="D60" s="595">
        <v>1051</v>
      </c>
      <c r="E60" s="596">
        <v>993</v>
      </c>
      <c r="F60" s="596">
        <v>380</v>
      </c>
      <c r="G60" s="596">
        <v>406</v>
      </c>
      <c r="H60" s="597">
        <v>58</v>
      </c>
      <c r="I60" s="598">
        <v>11</v>
      </c>
      <c r="J60" s="599">
        <v>337</v>
      </c>
      <c r="K60" s="599">
        <v>118</v>
      </c>
      <c r="L60" s="598">
        <v>315</v>
      </c>
      <c r="M60" s="599">
        <v>510</v>
      </c>
      <c r="N60" s="599">
        <v>292</v>
      </c>
      <c r="O60" s="595">
        <v>132</v>
      </c>
    </row>
    <row r="61" spans="1:15" ht="12" customHeight="1">
      <c r="A61" s="592" t="s">
        <v>38</v>
      </c>
      <c r="B61" s="593"/>
      <c r="C61" s="594">
        <v>651</v>
      </c>
      <c r="D61" s="595">
        <v>568</v>
      </c>
      <c r="E61" s="596">
        <v>530</v>
      </c>
      <c r="F61" s="596">
        <v>244</v>
      </c>
      <c r="G61" s="596">
        <v>231</v>
      </c>
      <c r="H61" s="597">
        <v>38</v>
      </c>
      <c r="I61" s="598">
        <v>2</v>
      </c>
      <c r="J61" s="599">
        <v>81</v>
      </c>
      <c r="K61" s="599">
        <v>30</v>
      </c>
      <c r="L61" s="598">
        <v>92</v>
      </c>
      <c r="M61" s="599">
        <v>367</v>
      </c>
      <c r="N61" s="599">
        <v>185</v>
      </c>
      <c r="O61" s="595">
        <v>60</v>
      </c>
    </row>
    <row r="62" spans="1:15" ht="12" customHeight="1">
      <c r="A62" s="600" t="s">
        <v>39</v>
      </c>
      <c r="B62" s="601"/>
      <c r="C62" s="602">
        <v>434</v>
      </c>
      <c r="D62" s="603">
        <v>375</v>
      </c>
      <c r="E62" s="604">
        <v>352</v>
      </c>
      <c r="F62" s="604">
        <v>158</v>
      </c>
      <c r="G62" s="604">
        <v>161</v>
      </c>
      <c r="H62" s="609">
        <v>23</v>
      </c>
      <c r="I62" s="606">
        <v>2</v>
      </c>
      <c r="J62" s="607">
        <v>56</v>
      </c>
      <c r="K62" s="607">
        <v>23</v>
      </c>
      <c r="L62" s="606">
        <v>66</v>
      </c>
      <c r="M62" s="607">
        <v>261</v>
      </c>
      <c r="N62" s="607">
        <v>139</v>
      </c>
      <c r="O62" s="603">
        <v>45</v>
      </c>
    </row>
    <row r="63" spans="1:15" ht="12" customHeight="1">
      <c r="A63" s="592" t="s">
        <v>40</v>
      </c>
      <c r="B63" s="593"/>
      <c r="C63" s="594">
        <v>1157</v>
      </c>
      <c r="D63" s="595">
        <v>673</v>
      </c>
      <c r="E63" s="596">
        <v>639</v>
      </c>
      <c r="F63" s="596">
        <v>234</v>
      </c>
      <c r="G63" s="596">
        <v>263</v>
      </c>
      <c r="H63" s="597">
        <v>34</v>
      </c>
      <c r="I63" s="598">
        <v>12</v>
      </c>
      <c r="J63" s="599">
        <v>472</v>
      </c>
      <c r="K63" s="599">
        <v>124</v>
      </c>
      <c r="L63" s="598">
        <v>259</v>
      </c>
      <c r="M63" s="599">
        <v>602</v>
      </c>
      <c r="N63" s="599">
        <v>473</v>
      </c>
      <c r="O63" s="595">
        <v>346</v>
      </c>
    </row>
    <row r="64" spans="1:15" ht="12" customHeight="1">
      <c r="A64" s="592" t="s">
        <v>41</v>
      </c>
      <c r="B64" s="593"/>
      <c r="C64" s="594">
        <v>161</v>
      </c>
      <c r="D64" s="595">
        <v>151</v>
      </c>
      <c r="E64" s="596">
        <v>140</v>
      </c>
      <c r="F64" s="596">
        <v>35</v>
      </c>
      <c r="G64" s="596">
        <v>90</v>
      </c>
      <c r="H64" s="597">
        <v>11</v>
      </c>
      <c r="I64" s="598" t="s">
        <v>319</v>
      </c>
      <c r="J64" s="599">
        <v>10</v>
      </c>
      <c r="K64" s="599">
        <v>46</v>
      </c>
      <c r="L64" s="598">
        <v>81</v>
      </c>
      <c r="M64" s="599">
        <v>45</v>
      </c>
      <c r="N64" s="599">
        <v>22</v>
      </c>
      <c r="O64" s="595">
        <v>5</v>
      </c>
    </row>
    <row r="65" spans="1:15" ht="12" customHeight="1">
      <c r="A65" s="592" t="s">
        <v>42</v>
      </c>
      <c r="B65" s="593"/>
      <c r="C65" s="594">
        <v>337</v>
      </c>
      <c r="D65" s="595">
        <v>317</v>
      </c>
      <c r="E65" s="596">
        <v>300</v>
      </c>
      <c r="F65" s="596">
        <v>71</v>
      </c>
      <c r="G65" s="596">
        <v>205</v>
      </c>
      <c r="H65" s="597">
        <v>17</v>
      </c>
      <c r="I65" s="598" t="s">
        <v>319</v>
      </c>
      <c r="J65" s="599">
        <v>20</v>
      </c>
      <c r="K65" s="598">
        <v>108</v>
      </c>
      <c r="L65" s="598">
        <v>206</v>
      </c>
      <c r="M65" s="598">
        <v>45</v>
      </c>
      <c r="N65" s="599">
        <v>15</v>
      </c>
      <c r="O65" s="595">
        <v>5</v>
      </c>
    </row>
    <row r="66" spans="1:15" ht="12" customHeight="1">
      <c r="A66" s="610" t="s">
        <v>43</v>
      </c>
      <c r="B66" s="611"/>
      <c r="C66" s="612">
        <v>22</v>
      </c>
      <c r="D66" s="613">
        <v>19</v>
      </c>
      <c r="E66" s="561">
        <v>19</v>
      </c>
      <c r="F66" s="561">
        <v>7</v>
      </c>
      <c r="G66" s="561">
        <v>11</v>
      </c>
      <c r="H66" s="614" t="s">
        <v>319</v>
      </c>
      <c r="I66" s="615">
        <v>1</v>
      </c>
      <c r="J66" s="615">
        <v>2</v>
      </c>
      <c r="K66" s="630">
        <v>8</v>
      </c>
      <c r="L66" s="631">
        <v>9</v>
      </c>
      <c r="M66" s="632">
        <v>4</v>
      </c>
      <c r="N66" s="615">
        <v>1</v>
      </c>
      <c r="O66" s="613">
        <v>1</v>
      </c>
    </row>
    <row r="67" ht="12">
      <c r="H67" s="616"/>
    </row>
    <row r="69" ht="12">
      <c r="O69" s="617"/>
    </row>
  </sheetData>
  <mergeCells count="13">
    <mergeCell ref="E5:G5"/>
    <mergeCell ref="K5:K6"/>
    <mergeCell ref="C4:C6"/>
    <mergeCell ref="A4:B6"/>
    <mergeCell ref="D4:D6"/>
    <mergeCell ref="H5:H6"/>
    <mergeCell ref="O5:O6"/>
    <mergeCell ref="I4:I6"/>
    <mergeCell ref="J4:J6"/>
    <mergeCell ref="L5:L6"/>
    <mergeCell ref="M5:M6"/>
    <mergeCell ref="N5:N6"/>
    <mergeCell ref="K4:O4"/>
  </mergeCells>
  <hyperlinks>
    <hyperlink ref="A1" location="目次!A32" display="目次へ"/>
  </hyperlinks>
  <printOptions/>
  <pageMargins left="0.5905511811023623" right="0.5905511811023623" top="0.7874015748031497" bottom="0.5905511811023623" header="0.1968503937007874" footer="0.31496062992125984"/>
  <pageSetup firstPageNumber="35"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00390625" defaultRowHeight="13.5"/>
  <cols>
    <col min="1" max="1" width="12.75390625" style="0" customWidth="1"/>
    <col min="2" max="2" width="13.75390625" style="0" customWidth="1"/>
    <col min="3" max="3" width="0.875" style="0" customWidth="1"/>
    <col min="4" max="8" width="11.625" style="0" customWidth="1"/>
  </cols>
  <sheetData>
    <row r="1" ht="15" customHeight="1">
      <c r="A1" s="983" t="s">
        <v>605</v>
      </c>
    </row>
    <row r="2" spans="1:8" ht="13.5">
      <c r="A2" s="835" t="s">
        <v>248</v>
      </c>
      <c r="B2" s="22"/>
      <c r="C2" s="22"/>
      <c r="D2" s="22"/>
      <c r="E2" s="22"/>
      <c r="F2" s="22"/>
      <c r="G2" s="22"/>
      <c r="H2" s="22"/>
    </row>
    <row r="3" spans="1:8" ht="6" customHeight="1">
      <c r="A3" s="22"/>
      <c r="B3" s="22"/>
      <c r="C3" s="22"/>
      <c r="D3" s="22"/>
      <c r="E3" s="22"/>
      <c r="F3" s="22"/>
      <c r="G3" s="22"/>
      <c r="H3" s="22"/>
    </row>
    <row r="4" spans="1:8" ht="30" customHeight="1">
      <c r="A4" s="1028" t="s">
        <v>250</v>
      </c>
      <c r="B4" s="1029"/>
      <c r="C4" s="1030"/>
      <c r="D4" s="23" t="s">
        <v>251</v>
      </c>
      <c r="E4" s="23" t="s">
        <v>252</v>
      </c>
      <c r="F4" s="23" t="s">
        <v>253</v>
      </c>
      <c r="G4" s="24" t="s">
        <v>254</v>
      </c>
      <c r="H4" s="55" t="s">
        <v>266</v>
      </c>
    </row>
    <row r="5" spans="1:8" ht="30" customHeight="1">
      <c r="A5" s="1031"/>
      <c r="B5" s="1032"/>
      <c r="C5" s="1033"/>
      <c r="D5" s="26">
        <v>87524</v>
      </c>
      <c r="E5" s="25">
        <v>75032</v>
      </c>
      <c r="F5" s="26">
        <v>83834</v>
      </c>
      <c r="G5" s="25">
        <v>90590</v>
      </c>
      <c r="H5" s="56">
        <v>93238</v>
      </c>
    </row>
    <row r="6" spans="1:8" ht="7.5" customHeight="1">
      <c r="A6" s="57"/>
      <c r="B6" s="27"/>
      <c r="C6" s="28"/>
      <c r="D6" s="29"/>
      <c r="E6" s="29"/>
      <c r="F6" s="29"/>
      <c r="G6" s="30"/>
      <c r="H6" s="58"/>
    </row>
    <row r="7" spans="1:8" ht="13.5" customHeight="1">
      <c r="A7" s="1027" t="s">
        <v>255</v>
      </c>
      <c r="B7" s="31" t="s">
        <v>256</v>
      </c>
      <c r="C7" s="32"/>
      <c r="D7" s="33">
        <v>15022</v>
      </c>
      <c r="E7" s="33">
        <v>10792</v>
      </c>
      <c r="F7" s="33">
        <v>10575</v>
      </c>
      <c r="G7" s="34">
        <v>11727</v>
      </c>
      <c r="H7" s="60">
        <v>12635</v>
      </c>
    </row>
    <row r="8" spans="1:8" ht="13.5" customHeight="1">
      <c r="A8" s="1027"/>
      <c r="B8" s="31" t="s">
        <v>257</v>
      </c>
      <c r="C8" s="32"/>
      <c r="D8" s="35">
        <v>17.2</v>
      </c>
      <c r="E8" s="35">
        <v>14.4</v>
      </c>
      <c r="F8" s="36">
        <v>12.6</v>
      </c>
      <c r="G8" s="37">
        <v>12.9</v>
      </c>
      <c r="H8" s="61">
        <f>H7/H5*100</f>
        <v>13.551341727621786</v>
      </c>
    </row>
    <row r="9" spans="1:8" ht="13.5" customHeight="1">
      <c r="A9" s="1027"/>
      <c r="B9" s="38" t="s">
        <v>258</v>
      </c>
      <c r="C9" s="39"/>
      <c r="D9" s="35">
        <v>24.4</v>
      </c>
      <c r="E9" s="35">
        <v>20.4</v>
      </c>
      <c r="F9" s="36">
        <v>18.3</v>
      </c>
      <c r="G9" s="37">
        <f>G7/G12*100</f>
        <v>19.448406248963483</v>
      </c>
      <c r="H9" s="61">
        <f>H7/H12*100</f>
        <v>21.48078884733084</v>
      </c>
    </row>
    <row r="10" spans="1:8" ht="7.5" customHeight="1">
      <c r="A10" s="59"/>
      <c r="B10" s="38"/>
      <c r="C10" s="39"/>
      <c r="D10" s="35"/>
      <c r="E10" s="35"/>
      <c r="F10" s="36"/>
      <c r="G10" s="37"/>
      <c r="H10" s="61"/>
    </row>
    <row r="11" spans="1:8" ht="7.5" customHeight="1">
      <c r="A11" s="62"/>
      <c r="B11" s="40"/>
      <c r="C11" s="41"/>
      <c r="D11" s="42"/>
      <c r="E11" s="42"/>
      <c r="F11" s="43"/>
      <c r="G11" s="44"/>
      <c r="H11" s="63"/>
    </row>
    <row r="12" spans="1:8" ht="13.5">
      <c r="A12" s="1027" t="s">
        <v>259</v>
      </c>
      <c r="B12" s="38" t="s">
        <v>256</v>
      </c>
      <c r="C12" s="39"/>
      <c r="D12" s="33">
        <v>61623</v>
      </c>
      <c r="E12" s="33">
        <v>52834</v>
      </c>
      <c r="F12" s="33">
        <v>57686</v>
      </c>
      <c r="G12" s="34">
        <v>60298</v>
      </c>
      <c r="H12" s="64">
        <v>58820</v>
      </c>
    </row>
    <row r="13" spans="1:8" ht="13.5" customHeight="1">
      <c r="A13" s="1027"/>
      <c r="B13" s="38" t="s">
        <v>257</v>
      </c>
      <c r="C13" s="39"/>
      <c r="D13" s="35">
        <v>70.4</v>
      </c>
      <c r="E13" s="35">
        <v>70.4</v>
      </c>
      <c r="F13" s="36">
        <v>68.8</v>
      </c>
      <c r="G13" s="37">
        <v>66.6</v>
      </c>
      <c r="H13" s="61">
        <f>H12/H5*100</f>
        <v>63.08586627769793</v>
      </c>
    </row>
    <row r="14" spans="1:8" ht="13.5" customHeight="1">
      <c r="A14" s="1027"/>
      <c r="B14" s="38" t="s">
        <v>260</v>
      </c>
      <c r="C14" s="39"/>
      <c r="D14" s="35">
        <v>41.5</v>
      </c>
      <c r="E14" s="35">
        <v>41.8</v>
      </c>
      <c r="F14" s="36">
        <v>45.1</v>
      </c>
      <c r="G14" s="37">
        <f>(G7+G17)/G12*100</f>
        <v>50</v>
      </c>
      <c r="H14" s="61">
        <f>(H7+H17)/H12*100</f>
        <v>58.15198911934716</v>
      </c>
    </row>
    <row r="15" spans="1:8" ht="7.5" customHeight="1">
      <c r="A15" s="65"/>
      <c r="B15" s="45"/>
      <c r="C15" s="46"/>
      <c r="D15" s="47"/>
      <c r="E15" s="47"/>
      <c r="F15" s="48"/>
      <c r="G15" s="49"/>
      <c r="H15" s="66"/>
    </row>
    <row r="16" spans="1:8" ht="7.5" customHeight="1">
      <c r="A16" s="59"/>
      <c r="B16" s="38"/>
      <c r="C16" s="39"/>
      <c r="D16" s="35"/>
      <c r="E16" s="35"/>
      <c r="F16" s="36"/>
      <c r="G16" s="37"/>
      <c r="H16" s="61"/>
    </row>
    <row r="17" spans="1:8" ht="13.5" customHeight="1">
      <c r="A17" s="1027" t="s">
        <v>261</v>
      </c>
      <c r="B17" s="38" t="s">
        <v>256</v>
      </c>
      <c r="C17" s="39"/>
      <c r="D17" s="33">
        <v>10576</v>
      </c>
      <c r="E17" s="33">
        <v>11292</v>
      </c>
      <c r="F17" s="33">
        <v>15427</v>
      </c>
      <c r="G17" s="34">
        <v>18422</v>
      </c>
      <c r="H17" s="64">
        <v>21570</v>
      </c>
    </row>
    <row r="18" spans="1:8" ht="13.5" customHeight="1">
      <c r="A18" s="1027"/>
      <c r="B18" s="38" t="s">
        <v>257</v>
      </c>
      <c r="C18" s="39"/>
      <c r="D18" s="35">
        <v>12.1</v>
      </c>
      <c r="E18" s="35">
        <v>15</v>
      </c>
      <c r="F18" s="36">
        <v>18.4</v>
      </c>
      <c r="G18" s="37">
        <v>20.3</v>
      </c>
      <c r="H18" s="61">
        <f>H17/H5*100</f>
        <v>23.13434436603102</v>
      </c>
    </row>
    <row r="19" spans="1:8" ht="13.5" customHeight="1">
      <c r="A19" s="1027"/>
      <c r="B19" s="38" t="s">
        <v>262</v>
      </c>
      <c r="C19" s="39"/>
      <c r="D19" s="35">
        <v>17.2</v>
      </c>
      <c r="E19" s="35">
        <v>21.4</v>
      </c>
      <c r="F19" s="36">
        <v>26.7</v>
      </c>
      <c r="G19" s="37">
        <f>G17/G12*100</f>
        <v>30.55159375103652</v>
      </c>
      <c r="H19" s="61">
        <f>H17/H12*100</f>
        <v>36.67120027201632</v>
      </c>
    </row>
    <row r="20" spans="1:8" ht="13.5" customHeight="1">
      <c r="A20" s="1027"/>
      <c r="B20" s="38" t="s">
        <v>263</v>
      </c>
      <c r="C20" s="39"/>
      <c r="D20" s="35">
        <v>70.4</v>
      </c>
      <c r="E20" s="35">
        <v>104.6</v>
      </c>
      <c r="F20" s="36">
        <v>145.9</v>
      </c>
      <c r="G20" s="37">
        <f>G17/G7*100</f>
        <v>157.0904749722862</v>
      </c>
      <c r="H20" s="61">
        <f>H17/H7*100</f>
        <v>170.7162643450732</v>
      </c>
    </row>
    <row r="21" spans="1:8" ht="7.5" customHeight="1">
      <c r="A21" s="59"/>
      <c r="B21" s="38"/>
      <c r="C21" s="39"/>
      <c r="D21" s="35"/>
      <c r="E21" s="35"/>
      <c r="F21" s="36"/>
      <c r="G21" s="37"/>
      <c r="H21" s="61"/>
    </row>
    <row r="22" spans="1:8" ht="22.5" customHeight="1">
      <c r="A22" s="67" t="s">
        <v>264</v>
      </c>
      <c r="B22" s="50" t="s">
        <v>265</v>
      </c>
      <c r="C22" s="51"/>
      <c r="D22" s="52">
        <v>303</v>
      </c>
      <c r="E22" s="52">
        <v>114</v>
      </c>
      <c r="F22" s="53">
        <v>146</v>
      </c>
      <c r="G22" s="54">
        <v>143</v>
      </c>
      <c r="H22" s="68">
        <v>213</v>
      </c>
    </row>
  </sheetData>
  <mergeCells count="4">
    <mergeCell ref="A7:A9"/>
    <mergeCell ref="A12:A14"/>
    <mergeCell ref="A17:A20"/>
    <mergeCell ref="A4:C5"/>
  </mergeCells>
  <hyperlinks>
    <hyperlink ref="A1" location="目次!A5" display="目次へ"/>
  </hyperlinks>
  <printOptions/>
  <pageMargins left="0.7874015748031497" right="0.5905511811023623" top="0.984251968503937" bottom="0.5905511811023623" header="0.5118110236220472" footer="0.3149606299212598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M66"/>
  <sheetViews>
    <sheetView workbookViewId="0" topLeftCell="A1">
      <selection activeCell="A1" sqref="A1"/>
    </sheetView>
  </sheetViews>
  <sheetFormatPr defaultColWidth="9.00390625" defaultRowHeight="13.5"/>
  <cols>
    <col min="1" max="1" width="8.625" style="520" customWidth="1"/>
    <col min="2" max="2" width="0.875" style="520" customWidth="1"/>
    <col min="3" max="3" width="7.625" style="520" customWidth="1"/>
    <col min="4" max="4" width="8.125" style="520" customWidth="1"/>
    <col min="5" max="7" width="7.125" style="520" customWidth="1"/>
    <col min="8" max="13" width="6.625" style="520" customWidth="1"/>
    <col min="14" max="14" width="5.625" style="520" customWidth="1"/>
    <col min="15" max="16384" width="9.00390625" style="520" customWidth="1"/>
  </cols>
  <sheetData>
    <row r="1" ht="15" customHeight="1">
      <c r="A1" s="983" t="s">
        <v>605</v>
      </c>
    </row>
    <row r="2" spans="1:2" ht="13.5">
      <c r="A2" s="839" t="s">
        <v>171</v>
      </c>
      <c r="B2" s="114"/>
    </row>
    <row r="3" s="618" customFormat="1" ht="6" customHeight="1"/>
    <row r="4" spans="1:13" ht="7.5" customHeight="1">
      <c r="A4" s="1213" t="s">
        <v>44</v>
      </c>
      <c r="B4" s="1214"/>
      <c r="C4" s="1212" t="s">
        <v>66</v>
      </c>
      <c r="D4" s="1210" t="s">
        <v>552</v>
      </c>
      <c r="E4" s="636"/>
      <c r="F4" s="636"/>
      <c r="G4" s="636"/>
      <c r="H4" s="636"/>
      <c r="I4" s="636"/>
      <c r="J4" s="636"/>
      <c r="K4" s="636"/>
      <c r="L4" s="637"/>
      <c r="M4" s="1210" t="s">
        <v>731</v>
      </c>
    </row>
    <row r="5" spans="1:13" ht="7.5" customHeight="1">
      <c r="A5" s="1215"/>
      <c r="B5" s="1216"/>
      <c r="C5" s="1174"/>
      <c r="D5" s="1174"/>
      <c r="E5" s="1174" t="s">
        <v>67</v>
      </c>
      <c r="F5" s="1174" t="s">
        <v>68</v>
      </c>
      <c r="G5" s="1217" t="s">
        <v>528</v>
      </c>
      <c r="H5" s="639"/>
      <c r="I5" s="639"/>
      <c r="J5" s="639"/>
      <c r="K5" s="640"/>
      <c r="L5" s="1174" t="s">
        <v>69</v>
      </c>
      <c r="M5" s="1217"/>
    </row>
    <row r="6" spans="1:13" ht="39" customHeight="1">
      <c r="A6" s="1215"/>
      <c r="B6" s="1216"/>
      <c r="C6" s="1174"/>
      <c r="D6" s="1211"/>
      <c r="E6" s="1211"/>
      <c r="F6" s="1211"/>
      <c r="G6" s="1211"/>
      <c r="H6" s="142" t="s">
        <v>70</v>
      </c>
      <c r="I6" s="143" t="s">
        <v>74</v>
      </c>
      <c r="J6" s="142" t="s">
        <v>75</v>
      </c>
      <c r="K6" s="142" t="s">
        <v>76</v>
      </c>
      <c r="L6" s="1211"/>
      <c r="M6" s="1217"/>
    </row>
    <row r="7" spans="1:13" ht="12" customHeight="1">
      <c r="A7" s="619" t="s">
        <v>496</v>
      </c>
      <c r="B7" s="620"/>
      <c r="C7" s="596">
        <v>39730</v>
      </c>
      <c r="D7" s="936">
        <v>39026</v>
      </c>
      <c r="E7" s="577">
        <v>92236</v>
      </c>
      <c r="F7" s="943">
        <v>2.3215706016</v>
      </c>
      <c r="G7" s="577">
        <v>38683</v>
      </c>
      <c r="H7" s="577">
        <v>25473</v>
      </c>
      <c r="I7" s="753">
        <v>4385</v>
      </c>
      <c r="J7" s="753">
        <v>7540</v>
      </c>
      <c r="K7" s="753">
        <v>1285</v>
      </c>
      <c r="L7" s="580">
        <v>343</v>
      </c>
      <c r="M7" s="535">
        <v>704</v>
      </c>
    </row>
    <row r="8" spans="1:13" ht="12" customHeight="1">
      <c r="A8" s="621" t="s">
        <v>983</v>
      </c>
      <c r="B8" s="622"/>
      <c r="C8" s="587">
        <v>193</v>
      </c>
      <c r="D8" s="937">
        <v>193</v>
      </c>
      <c r="E8" s="586">
        <v>450</v>
      </c>
      <c r="F8" s="944">
        <v>2.3316062176</v>
      </c>
      <c r="G8" s="586">
        <v>191</v>
      </c>
      <c r="H8" s="586">
        <v>160</v>
      </c>
      <c r="I8" s="545" t="s">
        <v>319</v>
      </c>
      <c r="J8" s="545">
        <v>30</v>
      </c>
      <c r="K8" s="545">
        <v>1</v>
      </c>
      <c r="L8" s="589">
        <v>2</v>
      </c>
      <c r="M8" s="545" t="s">
        <v>319</v>
      </c>
    </row>
    <row r="9" spans="1:13" ht="12" customHeight="1">
      <c r="A9" s="619" t="s">
        <v>984</v>
      </c>
      <c r="B9" s="623"/>
      <c r="C9" s="596">
        <v>225</v>
      </c>
      <c r="D9" s="938">
        <v>217</v>
      </c>
      <c r="E9" s="595">
        <v>531</v>
      </c>
      <c r="F9" s="945">
        <v>2.36</v>
      </c>
      <c r="G9" s="595">
        <v>215</v>
      </c>
      <c r="H9" s="595">
        <v>200</v>
      </c>
      <c r="I9" s="535" t="s">
        <v>319</v>
      </c>
      <c r="J9" s="535">
        <v>9</v>
      </c>
      <c r="K9" s="535">
        <v>6</v>
      </c>
      <c r="L9" s="598">
        <v>2</v>
      </c>
      <c r="M9" s="535">
        <v>8</v>
      </c>
    </row>
    <row r="10" spans="1:13" ht="12" customHeight="1">
      <c r="A10" s="619" t="s">
        <v>985</v>
      </c>
      <c r="B10" s="623"/>
      <c r="C10" s="596">
        <v>319</v>
      </c>
      <c r="D10" s="938">
        <v>304</v>
      </c>
      <c r="E10" s="595">
        <v>744</v>
      </c>
      <c r="F10" s="945">
        <v>2.3322884013</v>
      </c>
      <c r="G10" s="595">
        <v>302</v>
      </c>
      <c r="H10" s="595">
        <v>290</v>
      </c>
      <c r="I10" s="535" t="s">
        <v>319</v>
      </c>
      <c r="J10" s="535">
        <v>6</v>
      </c>
      <c r="K10" s="535">
        <v>6</v>
      </c>
      <c r="L10" s="598">
        <v>2</v>
      </c>
      <c r="M10" s="535">
        <v>15</v>
      </c>
    </row>
    <row r="11" spans="1:13" ht="12" customHeight="1">
      <c r="A11" s="619" t="s">
        <v>986</v>
      </c>
      <c r="B11" s="623"/>
      <c r="C11" s="596">
        <v>208</v>
      </c>
      <c r="D11" s="938">
        <v>208</v>
      </c>
      <c r="E11" s="595">
        <v>573</v>
      </c>
      <c r="F11" s="945">
        <v>2.7548076923</v>
      </c>
      <c r="G11" s="595">
        <v>205</v>
      </c>
      <c r="H11" s="595">
        <v>196</v>
      </c>
      <c r="I11" s="535" t="s">
        <v>319</v>
      </c>
      <c r="J11" s="535">
        <v>3</v>
      </c>
      <c r="K11" s="535">
        <v>6</v>
      </c>
      <c r="L11" s="598">
        <v>3</v>
      </c>
      <c r="M11" s="535" t="s">
        <v>319</v>
      </c>
    </row>
    <row r="12" spans="1:13" ht="12" customHeight="1">
      <c r="A12" s="624" t="s">
        <v>987</v>
      </c>
      <c r="B12" s="625"/>
      <c r="C12" s="525">
        <v>199</v>
      </c>
      <c r="D12" s="939">
        <v>1</v>
      </c>
      <c r="E12" s="608">
        <v>200</v>
      </c>
      <c r="F12" s="946">
        <v>1.01</v>
      </c>
      <c r="G12" s="797" t="s">
        <v>865</v>
      </c>
      <c r="H12" s="797" t="s">
        <v>865</v>
      </c>
      <c r="I12" s="525" t="s">
        <v>865</v>
      </c>
      <c r="J12" s="525" t="s">
        <v>865</v>
      </c>
      <c r="K12" s="525" t="s">
        <v>865</v>
      </c>
      <c r="L12" s="606" t="s">
        <v>865</v>
      </c>
      <c r="M12" s="525">
        <v>198</v>
      </c>
    </row>
    <row r="13" spans="1:13" ht="12" customHeight="1">
      <c r="A13" s="619" t="s">
        <v>988</v>
      </c>
      <c r="B13" s="623"/>
      <c r="C13" s="596">
        <v>2791</v>
      </c>
      <c r="D13" s="938">
        <v>2781</v>
      </c>
      <c r="E13" s="595">
        <v>6807</v>
      </c>
      <c r="F13" s="945">
        <v>2.4389107847</v>
      </c>
      <c r="G13" s="595">
        <v>2761</v>
      </c>
      <c r="H13" s="595">
        <v>2001</v>
      </c>
      <c r="I13" s="535">
        <v>217</v>
      </c>
      <c r="J13" s="535">
        <v>496</v>
      </c>
      <c r="K13" s="535">
        <v>47</v>
      </c>
      <c r="L13" s="598">
        <v>20</v>
      </c>
      <c r="M13" s="535">
        <v>10</v>
      </c>
    </row>
    <row r="14" spans="1:13" ht="12" customHeight="1">
      <c r="A14" s="619" t="s">
        <v>989</v>
      </c>
      <c r="B14" s="623"/>
      <c r="C14" s="596">
        <v>721</v>
      </c>
      <c r="D14" s="938">
        <v>721</v>
      </c>
      <c r="E14" s="595">
        <v>1828</v>
      </c>
      <c r="F14" s="945">
        <v>2.5353675451</v>
      </c>
      <c r="G14" s="595">
        <v>718</v>
      </c>
      <c r="H14" s="595">
        <v>634</v>
      </c>
      <c r="I14" s="535" t="s">
        <v>319</v>
      </c>
      <c r="J14" s="535">
        <v>68</v>
      </c>
      <c r="K14" s="535">
        <v>16</v>
      </c>
      <c r="L14" s="598">
        <v>3</v>
      </c>
      <c r="M14" s="535" t="s">
        <v>319</v>
      </c>
    </row>
    <row r="15" spans="1:13" ht="12" customHeight="1">
      <c r="A15" s="619" t="s">
        <v>990</v>
      </c>
      <c r="B15" s="623"/>
      <c r="C15" s="596">
        <v>519</v>
      </c>
      <c r="D15" s="938">
        <v>518</v>
      </c>
      <c r="E15" s="595">
        <v>1287</v>
      </c>
      <c r="F15" s="945">
        <v>2.4797687861</v>
      </c>
      <c r="G15" s="595">
        <v>515</v>
      </c>
      <c r="H15" s="595">
        <v>326</v>
      </c>
      <c r="I15" s="535" t="s">
        <v>319</v>
      </c>
      <c r="J15" s="535">
        <v>167</v>
      </c>
      <c r="K15" s="535">
        <v>22</v>
      </c>
      <c r="L15" s="598">
        <v>3</v>
      </c>
      <c r="M15" s="535">
        <v>1</v>
      </c>
    </row>
    <row r="16" spans="1:13" ht="12" customHeight="1">
      <c r="A16" s="619" t="s">
        <v>991</v>
      </c>
      <c r="B16" s="623"/>
      <c r="C16" s="596">
        <v>1212</v>
      </c>
      <c r="D16" s="938">
        <v>1210</v>
      </c>
      <c r="E16" s="595">
        <v>3055</v>
      </c>
      <c r="F16" s="945">
        <v>2.5206270627</v>
      </c>
      <c r="G16" s="595">
        <v>1192</v>
      </c>
      <c r="H16" s="595">
        <v>893</v>
      </c>
      <c r="I16" s="535">
        <v>35</v>
      </c>
      <c r="J16" s="535">
        <v>238</v>
      </c>
      <c r="K16" s="535">
        <v>26</v>
      </c>
      <c r="L16" s="598">
        <v>18</v>
      </c>
      <c r="M16" s="535">
        <v>2</v>
      </c>
    </row>
    <row r="17" spans="1:13" ht="12" customHeight="1">
      <c r="A17" s="619" t="s">
        <v>992</v>
      </c>
      <c r="B17" s="623"/>
      <c r="C17" s="596">
        <v>983</v>
      </c>
      <c r="D17" s="938">
        <v>977</v>
      </c>
      <c r="E17" s="595">
        <v>2258</v>
      </c>
      <c r="F17" s="945">
        <v>2.2970498474</v>
      </c>
      <c r="G17" s="595">
        <v>965</v>
      </c>
      <c r="H17" s="595">
        <v>640</v>
      </c>
      <c r="I17" s="535">
        <v>16</v>
      </c>
      <c r="J17" s="535">
        <v>281</v>
      </c>
      <c r="K17" s="535">
        <v>28</v>
      </c>
      <c r="L17" s="598">
        <v>12</v>
      </c>
      <c r="M17" s="535">
        <v>6</v>
      </c>
    </row>
    <row r="18" spans="1:13" ht="12" customHeight="1">
      <c r="A18" s="621" t="s">
        <v>993</v>
      </c>
      <c r="B18" s="622"/>
      <c r="C18" s="587">
        <v>878</v>
      </c>
      <c r="D18" s="937">
        <v>875</v>
      </c>
      <c r="E18" s="586">
        <v>1853</v>
      </c>
      <c r="F18" s="944">
        <v>2.1104783599</v>
      </c>
      <c r="G18" s="586">
        <v>865</v>
      </c>
      <c r="H18" s="586">
        <v>516</v>
      </c>
      <c r="I18" s="545">
        <v>37</v>
      </c>
      <c r="J18" s="545">
        <v>287</v>
      </c>
      <c r="K18" s="545">
        <v>25</v>
      </c>
      <c r="L18" s="589">
        <v>10</v>
      </c>
      <c r="M18" s="545">
        <v>3</v>
      </c>
    </row>
    <row r="19" spans="1:13" ht="12" customHeight="1">
      <c r="A19" s="619" t="s">
        <v>994</v>
      </c>
      <c r="B19" s="623"/>
      <c r="C19" s="596">
        <v>591</v>
      </c>
      <c r="D19" s="938">
        <v>591</v>
      </c>
      <c r="E19" s="595">
        <v>1308</v>
      </c>
      <c r="F19" s="945">
        <v>2.2131979695</v>
      </c>
      <c r="G19" s="595">
        <v>582</v>
      </c>
      <c r="H19" s="595">
        <v>393</v>
      </c>
      <c r="I19" s="535">
        <v>8</v>
      </c>
      <c r="J19" s="535">
        <v>161</v>
      </c>
      <c r="K19" s="535">
        <v>20</v>
      </c>
      <c r="L19" s="598">
        <v>9</v>
      </c>
      <c r="M19" s="535" t="s">
        <v>319</v>
      </c>
    </row>
    <row r="20" spans="1:13" ht="12" customHeight="1">
      <c r="A20" s="619" t="s">
        <v>995</v>
      </c>
      <c r="B20" s="623"/>
      <c r="C20" s="596">
        <v>803</v>
      </c>
      <c r="D20" s="938">
        <v>802</v>
      </c>
      <c r="E20" s="595">
        <v>1907</v>
      </c>
      <c r="F20" s="945">
        <v>2.3748443337</v>
      </c>
      <c r="G20" s="595">
        <v>795</v>
      </c>
      <c r="H20" s="595">
        <v>588</v>
      </c>
      <c r="I20" s="535" t="s">
        <v>319</v>
      </c>
      <c r="J20" s="535">
        <v>185</v>
      </c>
      <c r="K20" s="535">
        <v>22</v>
      </c>
      <c r="L20" s="598">
        <v>7</v>
      </c>
      <c r="M20" s="535">
        <v>1</v>
      </c>
    </row>
    <row r="21" spans="1:13" ht="12" customHeight="1">
      <c r="A21" s="619" t="s">
        <v>996</v>
      </c>
      <c r="B21" s="623"/>
      <c r="C21" s="596">
        <v>2028</v>
      </c>
      <c r="D21" s="938">
        <v>1983</v>
      </c>
      <c r="E21" s="595">
        <v>4780</v>
      </c>
      <c r="F21" s="945">
        <v>2.3570019724</v>
      </c>
      <c r="G21" s="595">
        <v>1965</v>
      </c>
      <c r="H21" s="595">
        <v>1424</v>
      </c>
      <c r="I21" s="535">
        <v>75</v>
      </c>
      <c r="J21" s="535">
        <v>315</v>
      </c>
      <c r="K21" s="535">
        <v>151</v>
      </c>
      <c r="L21" s="598">
        <v>18</v>
      </c>
      <c r="M21" s="535">
        <v>45</v>
      </c>
    </row>
    <row r="22" spans="1:13" ht="12" customHeight="1">
      <c r="A22" s="624" t="s">
        <v>997</v>
      </c>
      <c r="B22" s="625"/>
      <c r="C22" s="604">
        <v>641</v>
      </c>
      <c r="D22" s="940">
        <v>638</v>
      </c>
      <c r="E22" s="603">
        <v>1439</v>
      </c>
      <c r="F22" s="947">
        <v>2.2449297972</v>
      </c>
      <c r="G22" s="603">
        <v>631</v>
      </c>
      <c r="H22" s="603">
        <v>419</v>
      </c>
      <c r="I22" s="525">
        <v>7</v>
      </c>
      <c r="J22" s="525">
        <v>182</v>
      </c>
      <c r="K22" s="525">
        <v>23</v>
      </c>
      <c r="L22" s="606">
        <v>7</v>
      </c>
      <c r="M22" s="525">
        <v>3</v>
      </c>
    </row>
    <row r="23" spans="1:13" ht="12" customHeight="1">
      <c r="A23" s="619" t="s">
        <v>998</v>
      </c>
      <c r="B23" s="623"/>
      <c r="C23" s="596">
        <v>1121</v>
      </c>
      <c r="D23" s="938">
        <v>1114</v>
      </c>
      <c r="E23" s="595">
        <v>2348</v>
      </c>
      <c r="F23" s="945">
        <v>2.09455843</v>
      </c>
      <c r="G23" s="595">
        <v>1098</v>
      </c>
      <c r="H23" s="595">
        <v>674</v>
      </c>
      <c r="I23" s="535" t="s">
        <v>319</v>
      </c>
      <c r="J23" s="535">
        <v>371</v>
      </c>
      <c r="K23" s="535">
        <v>53</v>
      </c>
      <c r="L23" s="598">
        <v>16</v>
      </c>
      <c r="M23" s="535">
        <v>7</v>
      </c>
    </row>
    <row r="24" spans="1:13" ht="12" customHeight="1">
      <c r="A24" s="619" t="s">
        <v>999</v>
      </c>
      <c r="B24" s="623"/>
      <c r="C24" s="596">
        <v>453</v>
      </c>
      <c r="D24" s="938">
        <v>448</v>
      </c>
      <c r="E24" s="595">
        <v>853</v>
      </c>
      <c r="F24" s="945">
        <v>1.8830022075</v>
      </c>
      <c r="G24" s="595">
        <v>445</v>
      </c>
      <c r="H24" s="595">
        <v>249</v>
      </c>
      <c r="I24" s="535" t="s">
        <v>319</v>
      </c>
      <c r="J24" s="535">
        <v>174</v>
      </c>
      <c r="K24" s="535">
        <v>22</v>
      </c>
      <c r="L24" s="598">
        <v>3</v>
      </c>
      <c r="M24" s="535">
        <v>5</v>
      </c>
    </row>
    <row r="25" spans="1:13" ht="12" customHeight="1">
      <c r="A25" s="619" t="s">
        <v>1000</v>
      </c>
      <c r="B25" s="623"/>
      <c r="C25" s="596">
        <v>530</v>
      </c>
      <c r="D25" s="938">
        <v>528</v>
      </c>
      <c r="E25" s="595">
        <v>1123</v>
      </c>
      <c r="F25" s="945">
        <v>2.1188679245</v>
      </c>
      <c r="G25" s="595">
        <v>523</v>
      </c>
      <c r="H25" s="595">
        <v>310</v>
      </c>
      <c r="I25" s="535" t="s">
        <v>319</v>
      </c>
      <c r="J25" s="535">
        <v>188</v>
      </c>
      <c r="K25" s="535">
        <v>25</v>
      </c>
      <c r="L25" s="598">
        <v>5</v>
      </c>
      <c r="M25" s="535">
        <v>2</v>
      </c>
    </row>
    <row r="26" spans="1:13" ht="12" customHeight="1">
      <c r="A26" s="619" t="s">
        <v>1001</v>
      </c>
      <c r="B26" s="623"/>
      <c r="C26" s="596">
        <v>287</v>
      </c>
      <c r="D26" s="938">
        <v>287</v>
      </c>
      <c r="E26" s="595">
        <v>637</v>
      </c>
      <c r="F26" s="945">
        <v>2.2195121951</v>
      </c>
      <c r="G26" s="595">
        <v>284</v>
      </c>
      <c r="H26" s="595">
        <v>197</v>
      </c>
      <c r="I26" s="535" t="s">
        <v>319</v>
      </c>
      <c r="J26" s="535">
        <v>79</v>
      </c>
      <c r="K26" s="535">
        <v>8</v>
      </c>
      <c r="L26" s="598">
        <v>3</v>
      </c>
      <c r="M26" s="535" t="s">
        <v>319</v>
      </c>
    </row>
    <row r="27" spans="1:13" ht="12" customHeight="1">
      <c r="A27" s="619" t="s">
        <v>1002</v>
      </c>
      <c r="B27" s="623"/>
      <c r="C27" s="596">
        <v>251</v>
      </c>
      <c r="D27" s="938">
        <v>248</v>
      </c>
      <c r="E27" s="595">
        <v>571</v>
      </c>
      <c r="F27" s="945">
        <v>2.2749003984</v>
      </c>
      <c r="G27" s="595">
        <v>245</v>
      </c>
      <c r="H27" s="595">
        <v>170</v>
      </c>
      <c r="I27" s="535" t="s">
        <v>319</v>
      </c>
      <c r="J27" s="535">
        <v>58</v>
      </c>
      <c r="K27" s="535">
        <v>17</v>
      </c>
      <c r="L27" s="598">
        <v>3</v>
      </c>
      <c r="M27" s="535">
        <v>3</v>
      </c>
    </row>
    <row r="28" spans="1:13" ht="12" customHeight="1">
      <c r="A28" s="621" t="s">
        <v>1003</v>
      </c>
      <c r="B28" s="622"/>
      <c r="C28" s="587">
        <v>392</v>
      </c>
      <c r="D28" s="937">
        <v>391</v>
      </c>
      <c r="E28" s="586">
        <v>944</v>
      </c>
      <c r="F28" s="944">
        <v>2.4081632653</v>
      </c>
      <c r="G28" s="586">
        <v>390</v>
      </c>
      <c r="H28" s="586">
        <v>275</v>
      </c>
      <c r="I28" s="545" t="s">
        <v>319</v>
      </c>
      <c r="J28" s="545">
        <v>104</v>
      </c>
      <c r="K28" s="545">
        <v>11</v>
      </c>
      <c r="L28" s="589">
        <v>1</v>
      </c>
      <c r="M28" s="545">
        <v>1</v>
      </c>
    </row>
    <row r="29" spans="1:13" ht="12" customHeight="1">
      <c r="A29" s="619" t="s">
        <v>1004</v>
      </c>
      <c r="B29" s="623"/>
      <c r="C29" s="596">
        <v>1149</v>
      </c>
      <c r="D29" s="938">
        <v>1148</v>
      </c>
      <c r="E29" s="595">
        <v>2602</v>
      </c>
      <c r="F29" s="945">
        <v>2.2645778938</v>
      </c>
      <c r="G29" s="595">
        <v>1135</v>
      </c>
      <c r="H29" s="595">
        <v>825</v>
      </c>
      <c r="I29" s="535">
        <v>42</v>
      </c>
      <c r="J29" s="535">
        <v>221</v>
      </c>
      <c r="K29" s="535">
        <v>47</v>
      </c>
      <c r="L29" s="598">
        <v>13</v>
      </c>
      <c r="M29" s="535">
        <v>1</v>
      </c>
    </row>
    <row r="30" spans="1:13" ht="12" customHeight="1">
      <c r="A30" s="619" t="s">
        <v>1005</v>
      </c>
      <c r="B30" s="623"/>
      <c r="C30" s="596">
        <v>264</v>
      </c>
      <c r="D30" s="938">
        <v>264</v>
      </c>
      <c r="E30" s="595">
        <v>527</v>
      </c>
      <c r="F30" s="945">
        <v>1.9962121212</v>
      </c>
      <c r="G30" s="595">
        <v>263</v>
      </c>
      <c r="H30" s="595">
        <v>56</v>
      </c>
      <c r="I30" s="535">
        <v>178</v>
      </c>
      <c r="J30" s="535">
        <v>28</v>
      </c>
      <c r="K30" s="535">
        <v>1</v>
      </c>
      <c r="L30" s="598">
        <v>1</v>
      </c>
      <c r="M30" s="535" t="s">
        <v>319</v>
      </c>
    </row>
    <row r="31" spans="1:13" ht="12" customHeight="1">
      <c r="A31" s="619" t="s">
        <v>1006</v>
      </c>
      <c r="B31" s="623"/>
      <c r="C31" s="596">
        <v>523</v>
      </c>
      <c r="D31" s="938">
        <v>523</v>
      </c>
      <c r="E31" s="595">
        <v>1018</v>
      </c>
      <c r="F31" s="945">
        <v>1.9464627151</v>
      </c>
      <c r="G31" s="595">
        <v>515</v>
      </c>
      <c r="H31" s="595">
        <v>200</v>
      </c>
      <c r="I31" s="535">
        <v>44</v>
      </c>
      <c r="J31" s="535">
        <v>236</v>
      </c>
      <c r="K31" s="535">
        <v>35</v>
      </c>
      <c r="L31" s="598">
        <v>8</v>
      </c>
      <c r="M31" s="535" t="s">
        <v>319</v>
      </c>
    </row>
    <row r="32" spans="1:13" ht="12" customHeight="1">
      <c r="A32" s="624" t="s">
        <v>1007</v>
      </c>
      <c r="B32" s="625"/>
      <c r="C32" s="604">
        <v>312</v>
      </c>
      <c r="D32" s="940">
        <v>215</v>
      </c>
      <c r="E32" s="603">
        <v>590</v>
      </c>
      <c r="F32" s="947">
        <v>1.891025641</v>
      </c>
      <c r="G32" s="603">
        <v>212</v>
      </c>
      <c r="H32" s="603">
        <v>171</v>
      </c>
      <c r="I32" s="525" t="s">
        <v>319</v>
      </c>
      <c r="J32" s="525">
        <v>31</v>
      </c>
      <c r="K32" s="525">
        <v>10</v>
      </c>
      <c r="L32" s="606">
        <v>3</v>
      </c>
      <c r="M32" s="525">
        <v>97</v>
      </c>
    </row>
    <row r="33" spans="1:13" ht="12" customHeight="1">
      <c r="A33" s="619" t="s">
        <v>1008</v>
      </c>
      <c r="B33" s="623"/>
      <c r="C33" s="596">
        <v>292</v>
      </c>
      <c r="D33" s="938">
        <v>292</v>
      </c>
      <c r="E33" s="595">
        <v>653</v>
      </c>
      <c r="F33" s="945">
        <v>2.2363013699</v>
      </c>
      <c r="G33" s="595">
        <v>288</v>
      </c>
      <c r="H33" s="595">
        <v>135</v>
      </c>
      <c r="I33" s="535">
        <v>21</v>
      </c>
      <c r="J33" s="535">
        <v>104</v>
      </c>
      <c r="K33" s="535">
        <v>28</v>
      </c>
      <c r="L33" s="598">
        <v>4</v>
      </c>
      <c r="M33" s="535" t="s">
        <v>319</v>
      </c>
    </row>
    <row r="34" spans="1:13" ht="12" customHeight="1">
      <c r="A34" s="619" t="s">
        <v>1009</v>
      </c>
      <c r="B34" s="623"/>
      <c r="C34" s="596">
        <v>876</v>
      </c>
      <c r="D34" s="938">
        <v>875</v>
      </c>
      <c r="E34" s="595">
        <v>1935</v>
      </c>
      <c r="F34" s="945">
        <v>2.2089041096</v>
      </c>
      <c r="G34" s="595">
        <v>866</v>
      </c>
      <c r="H34" s="595">
        <v>568</v>
      </c>
      <c r="I34" s="535">
        <v>76</v>
      </c>
      <c r="J34" s="535">
        <v>210</v>
      </c>
      <c r="K34" s="535">
        <v>12</v>
      </c>
      <c r="L34" s="598">
        <v>9</v>
      </c>
      <c r="M34" s="535">
        <v>1</v>
      </c>
    </row>
    <row r="35" spans="1:13" ht="12" customHeight="1">
      <c r="A35" s="619" t="s">
        <v>1010</v>
      </c>
      <c r="B35" s="623"/>
      <c r="C35" s="596">
        <v>698</v>
      </c>
      <c r="D35" s="938">
        <v>698</v>
      </c>
      <c r="E35" s="595">
        <v>1623</v>
      </c>
      <c r="F35" s="945">
        <v>2.3252148997</v>
      </c>
      <c r="G35" s="595">
        <v>693</v>
      </c>
      <c r="H35" s="595">
        <v>474</v>
      </c>
      <c r="I35" s="535" t="s">
        <v>319</v>
      </c>
      <c r="J35" s="535">
        <v>160</v>
      </c>
      <c r="K35" s="535">
        <v>59</v>
      </c>
      <c r="L35" s="598">
        <v>5</v>
      </c>
      <c r="M35" s="535" t="s">
        <v>319</v>
      </c>
    </row>
    <row r="36" spans="1:13" ht="12" customHeight="1">
      <c r="A36" s="619" t="s">
        <v>1011</v>
      </c>
      <c r="B36" s="623"/>
      <c r="C36" s="596">
        <v>599</v>
      </c>
      <c r="D36" s="938">
        <v>598</v>
      </c>
      <c r="E36" s="595">
        <v>1184</v>
      </c>
      <c r="F36" s="945">
        <v>1.9766277129</v>
      </c>
      <c r="G36" s="595">
        <v>596</v>
      </c>
      <c r="H36" s="595">
        <v>304</v>
      </c>
      <c r="I36" s="535">
        <v>81</v>
      </c>
      <c r="J36" s="535">
        <v>202</v>
      </c>
      <c r="K36" s="535">
        <v>9</v>
      </c>
      <c r="L36" s="598">
        <v>2</v>
      </c>
      <c r="M36" s="535">
        <v>1</v>
      </c>
    </row>
    <row r="37" spans="1:13" ht="12" customHeight="1">
      <c r="A37" s="619" t="s">
        <v>1012</v>
      </c>
      <c r="B37" s="623"/>
      <c r="C37" s="596">
        <v>434</v>
      </c>
      <c r="D37" s="938">
        <v>434</v>
      </c>
      <c r="E37" s="595">
        <v>853</v>
      </c>
      <c r="F37" s="945">
        <v>1.965437788</v>
      </c>
      <c r="G37" s="595">
        <v>431</v>
      </c>
      <c r="H37" s="595">
        <v>273</v>
      </c>
      <c r="I37" s="535" t="s">
        <v>319</v>
      </c>
      <c r="J37" s="535">
        <v>149</v>
      </c>
      <c r="K37" s="535">
        <v>9</v>
      </c>
      <c r="L37" s="598">
        <v>3</v>
      </c>
      <c r="M37" s="535" t="s">
        <v>319</v>
      </c>
    </row>
    <row r="38" spans="1:13" ht="12" customHeight="1">
      <c r="A38" s="621" t="s">
        <v>1013</v>
      </c>
      <c r="B38" s="622"/>
      <c r="C38" s="587">
        <v>339</v>
      </c>
      <c r="D38" s="937">
        <v>339</v>
      </c>
      <c r="E38" s="586">
        <v>652</v>
      </c>
      <c r="F38" s="944">
        <v>1.9233038348</v>
      </c>
      <c r="G38" s="586">
        <v>334</v>
      </c>
      <c r="H38" s="586">
        <v>188</v>
      </c>
      <c r="I38" s="545" t="s">
        <v>319</v>
      </c>
      <c r="J38" s="545">
        <v>135</v>
      </c>
      <c r="K38" s="545">
        <v>11</v>
      </c>
      <c r="L38" s="589">
        <v>5</v>
      </c>
      <c r="M38" s="545" t="s">
        <v>319</v>
      </c>
    </row>
    <row r="39" spans="1:13" ht="12" customHeight="1">
      <c r="A39" s="619" t="s">
        <v>1014</v>
      </c>
      <c r="B39" s="623"/>
      <c r="C39" s="596">
        <v>257</v>
      </c>
      <c r="D39" s="938">
        <v>256</v>
      </c>
      <c r="E39" s="595">
        <v>595</v>
      </c>
      <c r="F39" s="945">
        <v>2.3151750973</v>
      </c>
      <c r="G39" s="595">
        <v>255</v>
      </c>
      <c r="H39" s="595">
        <v>189</v>
      </c>
      <c r="I39" s="535" t="s">
        <v>319</v>
      </c>
      <c r="J39" s="535">
        <v>59</v>
      </c>
      <c r="K39" s="535">
        <v>7</v>
      </c>
      <c r="L39" s="598">
        <v>1</v>
      </c>
      <c r="M39" s="535">
        <v>1</v>
      </c>
    </row>
    <row r="40" spans="1:13" ht="12" customHeight="1">
      <c r="A40" s="619" t="s">
        <v>1015</v>
      </c>
      <c r="B40" s="623"/>
      <c r="C40" s="596">
        <v>551</v>
      </c>
      <c r="D40" s="938">
        <v>551</v>
      </c>
      <c r="E40" s="595">
        <v>1238</v>
      </c>
      <c r="F40" s="945">
        <v>2.2468239564</v>
      </c>
      <c r="G40" s="595">
        <v>546</v>
      </c>
      <c r="H40" s="595">
        <v>362</v>
      </c>
      <c r="I40" s="535">
        <v>6</v>
      </c>
      <c r="J40" s="535">
        <v>158</v>
      </c>
      <c r="K40" s="535">
        <v>20</v>
      </c>
      <c r="L40" s="598">
        <v>5</v>
      </c>
      <c r="M40" s="535" t="s">
        <v>319</v>
      </c>
    </row>
    <row r="41" spans="1:13" ht="12" customHeight="1">
      <c r="A41" s="619" t="s">
        <v>1016</v>
      </c>
      <c r="B41" s="623"/>
      <c r="C41" s="596">
        <v>513</v>
      </c>
      <c r="D41" s="938">
        <v>508</v>
      </c>
      <c r="E41" s="595">
        <v>1192</v>
      </c>
      <c r="F41" s="945">
        <v>2.3235867446</v>
      </c>
      <c r="G41" s="595">
        <v>503</v>
      </c>
      <c r="H41" s="595">
        <v>256</v>
      </c>
      <c r="I41" s="535">
        <v>25</v>
      </c>
      <c r="J41" s="535">
        <v>204</v>
      </c>
      <c r="K41" s="535">
        <v>18</v>
      </c>
      <c r="L41" s="598">
        <v>5</v>
      </c>
      <c r="M41" s="535">
        <v>5</v>
      </c>
    </row>
    <row r="42" spans="1:13" ht="12" customHeight="1">
      <c r="A42" s="624" t="s">
        <v>1017</v>
      </c>
      <c r="B42" s="625"/>
      <c r="C42" s="604">
        <v>206</v>
      </c>
      <c r="D42" s="940">
        <v>206</v>
      </c>
      <c r="E42" s="603">
        <v>418</v>
      </c>
      <c r="F42" s="947">
        <v>2.0291262136</v>
      </c>
      <c r="G42" s="603">
        <v>202</v>
      </c>
      <c r="H42" s="603">
        <v>108</v>
      </c>
      <c r="I42" s="525" t="s">
        <v>319</v>
      </c>
      <c r="J42" s="525">
        <v>87</v>
      </c>
      <c r="K42" s="525">
        <v>7</v>
      </c>
      <c r="L42" s="606">
        <v>4</v>
      </c>
      <c r="M42" s="525" t="s">
        <v>319</v>
      </c>
    </row>
    <row r="43" spans="1:13" ht="12" customHeight="1">
      <c r="A43" s="619" t="s">
        <v>1018</v>
      </c>
      <c r="B43" s="623"/>
      <c r="C43" s="596">
        <v>1480</v>
      </c>
      <c r="D43" s="938">
        <v>1478</v>
      </c>
      <c r="E43" s="595">
        <v>3744</v>
      </c>
      <c r="F43" s="945">
        <v>2.5297297297</v>
      </c>
      <c r="G43" s="595">
        <v>1466</v>
      </c>
      <c r="H43" s="595">
        <v>1093</v>
      </c>
      <c r="I43" s="535">
        <v>42</v>
      </c>
      <c r="J43" s="535">
        <v>261</v>
      </c>
      <c r="K43" s="535">
        <v>70</v>
      </c>
      <c r="L43" s="598">
        <v>12</v>
      </c>
      <c r="M43" s="535">
        <v>2</v>
      </c>
    </row>
    <row r="44" spans="1:13" ht="12" customHeight="1">
      <c r="A44" s="619" t="s">
        <v>1019</v>
      </c>
      <c r="B44" s="623"/>
      <c r="C44" s="596">
        <v>261</v>
      </c>
      <c r="D44" s="938">
        <v>261</v>
      </c>
      <c r="E44" s="595">
        <v>582</v>
      </c>
      <c r="F44" s="945">
        <v>2.2298850575</v>
      </c>
      <c r="G44" s="595">
        <v>258</v>
      </c>
      <c r="H44" s="595">
        <v>148</v>
      </c>
      <c r="I44" s="535">
        <v>87</v>
      </c>
      <c r="J44" s="535">
        <v>21</v>
      </c>
      <c r="K44" s="535">
        <v>2</v>
      </c>
      <c r="L44" s="598">
        <v>3</v>
      </c>
      <c r="M44" s="535" t="s">
        <v>319</v>
      </c>
    </row>
    <row r="45" spans="1:13" ht="12" customHeight="1">
      <c r="A45" s="619" t="s">
        <v>1020</v>
      </c>
      <c r="B45" s="623"/>
      <c r="C45" s="596">
        <v>250</v>
      </c>
      <c r="D45" s="938">
        <v>249</v>
      </c>
      <c r="E45" s="595">
        <v>570</v>
      </c>
      <c r="F45" s="945">
        <v>2.28</v>
      </c>
      <c r="G45" s="595">
        <v>241</v>
      </c>
      <c r="H45" s="595">
        <v>181</v>
      </c>
      <c r="I45" s="535" t="s">
        <v>319</v>
      </c>
      <c r="J45" s="535">
        <v>55</v>
      </c>
      <c r="K45" s="535">
        <v>5</v>
      </c>
      <c r="L45" s="598">
        <v>8</v>
      </c>
      <c r="M45" s="535">
        <v>1</v>
      </c>
    </row>
    <row r="46" spans="1:13" ht="12" customHeight="1">
      <c r="A46" s="619" t="s">
        <v>1021</v>
      </c>
      <c r="B46" s="623"/>
      <c r="C46" s="596">
        <v>350</v>
      </c>
      <c r="D46" s="938">
        <v>349</v>
      </c>
      <c r="E46" s="595">
        <v>851</v>
      </c>
      <c r="F46" s="945">
        <v>2.4314285714</v>
      </c>
      <c r="G46" s="595">
        <v>344</v>
      </c>
      <c r="H46" s="595">
        <v>265</v>
      </c>
      <c r="I46" s="535" t="s">
        <v>319</v>
      </c>
      <c r="J46" s="535">
        <v>71</v>
      </c>
      <c r="K46" s="535">
        <v>8</v>
      </c>
      <c r="L46" s="598">
        <v>5</v>
      </c>
      <c r="M46" s="535">
        <v>1</v>
      </c>
    </row>
    <row r="47" spans="1:13" ht="12" customHeight="1">
      <c r="A47" s="619" t="s">
        <v>1022</v>
      </c>
      <c r="B47" s="623"/>
      <c r="C47" s="596">
        <v>431</v>
      </c>
      <c r="D47" s="938">
        <v>417</v>
      </c>
      <c r="E47" s="595">
        <v>914</v>
      </c>
      <c r="F47" s="945">
        <v>2.120649652</v>
      </c>
      <c r="G47" s="595">
        <v>414</v>
      </c>
      <c r="H47" s="595">
        <v>238</v>
      </c>
      <c r="I47" s="535">
        <v>17</v>
      </c>
      <c r="J47" s="535">
        <v>152</v>
      </c>
      <c r="K47" s="535">
        <v>7</v>
      </c>
      <c r="L47" s="598">
        <v>3</v>
      </c>
      <c r="M47" s="535">
        <v>14</v>
      </c>
    </row>
    <row r="48" spans="1:13" ht="12" customHeight="1">
      <c r="A48" s="621" t="s">
        <v>1023</v>
      </c>
      <c r="B48" s="622"/>
      <c r="C48" s="587">
        <v>441</v>
      </c>
      <c r="D48" s="937">
        <v>439</v>
      </c>
      <c r="E48" s="586">
        <v>992</v>
      </c>
      <c r="F48" s="944">
        <v>2.2494331066</v>
      </c>
      <c r="G48" s="586">
        <v>437</v>
      </c>
      <c r="H48" s="586">
        <v>282</v>
      </c>
      <c r="I48" s="545" t="s">
        <v>319</v>
      </c>
      <c r="J48" s="545">
        <v>146</v>
      </c>
      <c r="K48" s="545">
        <v>9</v>
      </c>
      <c r="L48" s="589">
        <v>2</v>
      </c>
      <c r="M48" s="545">
        <v>2</v>
      </c>
    </row>
    <row r="49" spans="1:13" ht="12" customHeight="1">
      <c r="A49" s="619" t="s">
        <v>1024</v>
      </c>
      <c r="B49" s="623"/>
      <c r="C49" s="596">
        <v>313</v>
      </c>
      <c r="D49" s="938">
        <v>311</v>
      </c>
      <c r="E49" s="595">
        <v>689</v>
      </c>
      <c r="F49" s="945">
        <v>2.2012779553</v>
      </c>
      <c r="G49" s="595">
        <v>309</v>
      </c>
      <c r="H49" s="595">
        <v>196</v>
      </c>
      <c r="I49" s="535" t="s">
        <v>319</v>
      </c>
      <c r="J49" s="535">
        <v>97</v>
      </c>
      <c r="K49" s="535">
        <v>16</v>
      </c>
      <c r="L49" s="598">
        <v>2</v>
      </c>
      <c r="M49" s="535">
        <v>2</v>
      </c>
    </row>
    <row r="50" spans="1:13" ht="12" customHeight="1">
      <c r="A50" s="619" t="s">
        <v>1025</v>
      </c>
      <c r="B50" s="623"/>
      <c r="C50" s="596">
        <v>1649</v>
      </c>
      <c r="D50" s="938">
        <v>1621</v>
      </c>
      <c r="E50" s="595">
        <v>3730</v>
      </c>
      <c r="F50" s="945">
        <v>2.2619769557</v>
      </c>
      <c r="G50" s="595">
        <v>1607</v>
      </c>
      <c r="H50" s="595">
        <v>879</v>
      </c>
      <c r="I50" s="535">
        <v>358</v>
      </c>
      <c r="J50" s="535">
        <v>216</v>
      </c>
      <c r="K50" s="535">
        <v>154</v>
      </c>
      <c r="L50" s="598">
        <v>14</v>
      </c>
      <c r="M50" s="535">
        <v>28</v>
      </c>
    </row>
    <row r="51" spans="1:13" ht="12" customHeight="1">
      <c r="A51" s="619" t="s">
        <v>1026</v>
      </c>
      <c r="B51" s="623"/>
      <c r="C51" s="596">
        <v>1095</v>
      </c>
      <c r="D51" s="938">
        <v>1083</v>
      </c>
      <c r="E51" s="595">
        <v>2511</v>
      </c>
      <c r="F51" s="945">
        <v>2.2931506849</v>
      </c>
      <c r="G51" s="595">
        <v>1076</v>
      </c>
      <c r="H51" s="595">
        <v>650</v>
      </c>
      <c r="I51" s="535">
        <v>93</v>
      </c>
      <c r="J51" s="535">
        <v>290</v>
      </c>
      <c r="K51" s="535">
        <v>43</v>
      </c>
      <c r="L51" s="598">
        <v>7</v>
      </c>
      <c r="M51" s="535">
        <v>12</v>
      </c>
    </row>
    <row r="52" spans="1:13" ht="12" customHeight="1">
      <c r="A52" s="624" t="s">
        <v>1027</v>
      </c>
      <c r="B52" s="625"/>
      <c r="C52" s="604">
        <v>898</v>
      </c>
      <c r="D52" s="940">
        <v>896</v>
      </c>
      <c r="E52" s="603">
        <v>2207</v>
      </c>
      <c r="F52" s="947">
        <v>2.4576837416</v>
      </c>
      <c r="G52" s="603">
        <v>887</v>
      </c>
      <c r="H52" s="603">
        <v>504</v>
      </c>
      <c r="I52" s="525">
        <v>157</v>
      </c>
      <c r="J52" s="525">
        <v>207</v>
      </c>
      <c r="K52" s="525">
        <v>19</v>
      </c>
      <c r="L52" s="606">
        <v>9</v>
      </c>
      <c r="M52" s="525">
        <v>2</v>
      </c>
    </row>
    <row r="53" spans="1:13" ht="12" customHeight="1">
      <c r="A53" s="619" t="s">
        <v>1028</v>
      </c>
      <c r="B53" s="623"/>
      <c r="C53" s="596">
        <v>1176</v>
      </c>
      <c r="D53" s="938">
        <v>1091</v>
      </c>
      <c r="E53" s="595">
        <v>2836</v>
      </c>
      <c r="F53" s="945">
        <v>2.4115646259</v>
      </c>
      <c r="G53" s="595">
        <v>1085</v>
      </c>
      <c r="H53" s="595">
        <v>819</v>
      </c>
      <c r="I53" s="535" t="s">
        <v>319</v>
      </c>
      <c r="J53" s="535">
        <v>240</v>
      </c>
      <c r="K53" s="535">
        <v>26</v>
      </c>
      <c r="L53" s="598">
        <v>6</v>
      </c>
      <c r="M53" s="535">
        <v>85</v>
      </c>
    </row>
    <row r="54" spans="1:13" ht="12" customHeight="1">
      <c r="A54" s="619" t="s">
        <v>1029</v>
      </c>
      <c r="B54" s="623"/>
      <c r="C54" s="596">
        <v>769</v>
      </c>
      <c r="D54" s="938">
        <v>765</v>
      </c>
      <c r="E54" s="595">
        <v>1920</v>
      </c>
      <c r="F54" s="945">
        <v>2.4967490247</v>
      </c>
      <c r="G54" s="595">
        <v>759</v>
      </c>
      <c r="H54" s="595">
        <v>661</v>
      </c>
      <c r="I54" s="535">
        <v>9</v>
      </c>
      <c r="J54" s="535">
        <v>82</v>
      </c>
      <c r="K54" s="535">
        <v>7</v>
      </c>
      <c r="L54" s="598">
        <v>6</v>
      </c>
      <c r="M54" s="535">
        <v>4</v>
      </c>
    </row>
    <row r="55" spans="1:13" ht="12" customHeight="1">
      <c r="A55" s="619" t="s">
        <v>1030</v>
      </c>
      <c r="B55" s="623"/>
      <c r="C55" s="596">
        <v>786</v>
      </c>
      <c r="D55" s="938">
        <v>753</v>
      </c>
      <c r="E55" s="595">
        <v>1908</v>
      </c>
      <c r="F55" s="945">
        <v>2.427480916</v>
      </c>
      <c r="G55" s="595">
        <v>749</v>
      </c>
      <c r="H55" s="595">
        <v>593</v>
      </c>
      <c r="I55" s="535" t="s">
        <v>319</v>
      </c>
      <c r="J55" s="535">
        <v>110</v>
      </c>
      <c r="K55" s="535">
        <v>46</v>
      </c>
      <c r="L55" s="598">
        <v>4</v>
      </c>
      <c r="M55" s="535">
        <v>33</v>
      </c>
    </row>
    <row r="56" spans="1:13" ht="12" customHeight="1">
      <c r="A56" s="619" t="s">
        <v>1031</v>
      </c>
      <c r="B56" s="623"/>
      <c r="C56" s="596">
        <v>518</v>
      </c>
      <c r="D56" s="938">
        <v>423</v>
      </c>
      <c r="E56" s="595">
        <v>1029</v>
      </c>
      <c r="F56" s="945">
        <v>1.9864864865</v>
      </c>
      <c r="G56" s="595">
        <v>419</v>
      </c>
      <c r="H56" s="595">
        <v>315</v>
      </c>
      <c r="I56" s="535" t="s">
        <v>319</v>
      </c>
      <c r="J56" s="535">
        <v>88</v>
      </c>
      <c r="K56" s="535">
        <v>16</v>
      </c>
      <c r="L56" s="598">
        <v>4</v>
      </c>
      <c r="M56" s="535">
        <v>95</v>
      </c>
    </row>
    <row r="57" spans="1:13" ht="12" customHeight="1">
      <c r="A57" s="619" t="s">
        <v>1032</v>
      </c>
      <c r="B57" s="623"/>
      <c r="C57" s="596">
        <v>501</v>
      </c>
      <c r="D57" s="938">
        <v>501</v>
      </c>
      <c r="E57" s="595">
        <v>1467</v>
      </c>
      <c r="F57" s="945">
        <v>2.9281437126</v>
      </c>
      <c r="G57" s="595">
        <v>500</v>
      </c>
      <c r="H57" s="595">
        <v>482</v>
      </c>
      <c r="I57" s="535" t="s">
        <v>319</v>
      </c>
      <c r="J57" s="535">
        <v>15</v>
      </c>
      <c r="K57" s="535">
        <v>3</v>
      </c>
      <c r="L57" s="598">
        <v>1</v>
      </c>
      <c r="M57" s="535" t="s">
        <v>319</v>
      </c>
    </row>
    <row r="58" spans="1:13" ht="12" customHeight="1">
      <c r="A58" s="621" t="s">
        <v>1033</v>
      </c>
      <c r="B58" s="622"/>
      <c r="C58" s="587">
        <v>492</v>
      </c>
      <c r="D58" s="937">
        <v>492</v>
      </c>
      <c r="E58" s="586">
        <v>1306</v>
      </c>
      <c r="F58" s="944">
        <v>2.6544715447</v>
      </c>
      <c r="G58" s="586">
        <v>488</v>
      </c>
      <c r="H58" s="586">
        <v>463</v>
      </c>
      <c r="I58" s="545" t="s">
        <v>319</v>
      </c>
      <c r="J58" s="545">
        <v>13</v>
      </c>
      <c r="K58" s="545">
        <v>12</v>
      </c>
      <c r="L58" s="589">
        <v>4</v>
      </c>
      <c r="M58" s="545" t="s">
        <v>319</v>
      </c>
    </row>
    <row r="59" spans="1:13" ht="12" customHeight="1">
      <c r="A59" s="619" t="s">
        <v>1034</v>
      </c>
      <c r="B59" s="623"/>
      <c r="C59" s="596">
        <v>1798</v>
      </c>
      <c r="D59" s="938">
        <v>1796</v>
      </c>
      <c r="E59" s="595">
        <v>4258</v>
      </c>
      <c r="F59" s="945">
        <v>2.3681868743</v>
      </c>
      <c r="G59" s="595">
        <v>1788</v>
      </c>
      <c r="H59" s="595">
        <v>564</v>
      </c>
      <c r="I59" s="535">
        <v>1189</v>
      </c>
      <c r="J59" s="535">
        <v>21</v>
      </c>
      <c r="K59" s="535">
        <v>14</v>
      </c>
      <c r="L59" s="598">
        <v>8</v>
      </c>
      <c r="M59" s="535">
        <v>2</v>
      </c>
    </row>
    <row r="60" spans="1:13" ht="12" customHeight="1">
      <c r="A60" s="619" t="s">
        <v>1035</v>
      </c>
      <c r="B60" s="623"/>
      <c r="C60" s="596">
        <v>1402</v>
      </c>
      <c r="D60" s="938">
        <v>1402</v>
      </c>
      <c r="E60" s="595">
        <v>3278</v>
      </c>
      <c r="F60" s="945">
        <v>2.3380884451</v>
      </c>
      <c r="G60" s="595">
        <v>1392</v>
      </c>
      <c r="H60" s="595">
        <v>560</v>
      </c>
      <c r="I60" s="535">
        <v>804</v>
      </c>
      <c r="J60" s="535">
        <v>19</v>
      </c>
      <c r="K60" s="535">
        <v>9</v>
      </c>
      <c r="L60" s="598">
        <v>10</v>
      </c>
      <c r="M60" s="535" t="s">
        <v>319</v>
      </c>
    </row>
    <row r="61" spans="1:13" ht="12" customHeight="1">
      <c r="A61" s="619" t="s">
        <v>1036</v>
      </c>
      <c r="B61" s="623"/>
      <c r="C61" s="596">
        <v>651</v>
      </c>
      <c r="D61" s="938">
        <v>651</v>
      </c>
      <c r="E61" s="595">
        <v>1676</v>
      </c>
      <c r="F61" s="945">
        <v>2.574500768</v>
      </c>
      <c r="G61" s="595">
        <v>648</v>
      </c>
      <c r="H61" s="595">
        <v>627</v>
      </c>
      <c r="I61" s="535" t="s">
        <v>319</v>
      </c>
      <c r="J61" s="535">
        <v>17</v>
      </c>
      <c r="K61" s="535">
        <v>4</v>
      </c>
      <c r="L61" s="598">
        <v>3</v>
      </c>
      <c r="M61" s="535" t="s">
        <v>319</v>
      </c>
    </row>
    <row r="62" spans="1:13" ht="12" customHeight="1">
      <c r="A62" s="624" t="s">
        <v>1037</v>
      </c>
      <c r="B62" s="625"/>
      <c r="C62" s="604">
        <v>434</v>
      </c>
      <c r="D62" s="940">
        <v>430</v>
      </c>
      <c r="E62" s="603">
        <v>1117</v>
      </c>
      <c r="F62" s="947">
        <v>2.5737327189</v>
      </c>
      <c r="G62" s="603">
        <v>423</v>
      </c>
      <c r="H62" s="603">
        <v>399</v>
      </c>
      <c r="I62" s="525" t="s">
        <v>319</v>
      </c>
      <c r="J62" s="525">
        <v>22</v>
      </c>
      <c r="K62" s="525">
        <v>2</v>
      </c>
      <c r="L62" s="606">
        <v>7</v>
      </c>
      <c r="M62" s="525">
        <v>4</v>
      </c>
    </row>
    <row r="63" spans="1:13" ht="12" customHeight="1">
      <c r="A63" s="619" t="s">
        <v>1039</v>
      </c>
      <c r="B63" s="623"/>
      <c r="C63" s="596">
        <v>1157</v>
      </c>
      <c r="D63" s="938">
        <v>1156</v>
      </c>
      <c r="E63" s="595">
        <v>2430</v>
      </c>
      <c r="F63" s="945">
        <v>2.1002592913</v>
      </c>
      <c r="G63" s="595">
        <v>1152</v>
      </c>
      <c r="H63" s="595">
        <v>382</v>
      </c>
      <c r="I63" s="535">
        <v>761</v>
      </c>
      <c r="J63" s="535">
        <v>8</v>
      </c>
      <c r="K63" s="535">
        <v>1</v>
      </c>
      <c r="L63" s="598">
        <v>4</v>
      </c>
      <c r="M63" s="535">
        <v>1</v>
      </c>
    </row>
    <row r="64" spans="1:13" ht="12" customHeight="1">
      <c r="A64" s="619" t="s">
        <v>1073</v>
      </c>
      <c r="B64" s="623"/>
      <c r="C64" s="596">
        <v>161</v>
      </c>
      <c r="D64" s="941">
        <v>161</v>
      </c>
      <c r="E64" s="799">
        <v>517</v>
      </c>
      <c r="F64" s="948">
        <v>3.2111801242</v>
      </c>
      <c r="G64" s="799">
        <v>161</v>
      </c>
      <c r="H64" s="799">
        <v>158</v>
      </c>
      <c r="I64" s="535" t="s">
        <v>319</v>
      </c>
      <c r="J64" s="535">
        <v>2</v>
      </c>
      <c r="K64" s="535">
        <v>1</v>
      </c>
      <c r="L64" s="598" t="s">
        <v>319</v>
      </c>
      <c r="M64" s="535" t="s">
        <v>319</v>
      </c>
    </row>
    <row r="65" spans="1:13" ht="12" customHeight="1">
      <c r="A65" s="619" t="s">
        <v>1074</v>
      </c>
      <c r="B65" s="623"/>
      <c r="C65" s="596">
        <v>337</v>
      </c>
      <c r="D65" s="941">
        <v>337</v>
      </c>
      <c r="E65" s="799">
        <v>1066</v>
      </c>
      <c r="F65" s="948">
        <v>3.1632047478</v>
      </c>
      <c r="G65" s="799">
        <v>332</v>
      </c>
      <c r="H65" s="799">
        <v>329</v>
      </c>
      <c r="I65" s="535" t="s">
        <v>319</v>
      </c>
      <c r="J65" s="535">
        <v>1</v>
      </c>
      <c r="K65" s="535">
        <v>2</v>
      </c>
      <c r="L65" s="598">
        <v>5</v>
      </c>
      <c r="M65" s="535" t="s">
        <v>319</v>
      </c>
    </row>
    <row r="66" spans="1:13" ht="12" customHeight="1">
      <c r="A66" s="626" t="s">
        <v>1075</v>
      </c>
      <c r="B66" s="627"/>
      <c r="C66" s="561">
        <v>22</v>
      </c>
      <c r="D66" s="942">
        <v>22</v>
      </c>
      <c r="E66" s="613">
        <v>62</v>
      </c>
      <c r="F66" s="949">
        <v>2.8181818182</v>
      </c>
      <c r="G66" s="613">
        <v>21</v>
      </c>
      <c r="H66" s="613">
        <v>21</v>
      </c>
      <c r="I66" s="561" t="s">
        <v>319</v>
      </c>
      <c r="J66" s="561" t="s">
        <v>319</v>
      </c>
      <c r="K66" s="561" t="s">
        <v>319</v>
      </c>
      <c r="L66" s="615">
        <v>1</v>
      </c>
      <c r="M66" s="561" t="s">
        <v>319</v>
      </c>
    </row>
  </sheetData>
  <mergeCells count="8">
    <mergeCell ref="D4:D6"/>
    <mergeCell ref="C4:C6"/>
    <mergeCell ref="A4:B6"/>
    <mergeCell ref="M4:M6"/>
    <mergeCell ref="L5:L6"/>
    <mergeCell ref="G5:G6"/>
    <mergeCell ref="E5:E6"/>
    <mergeCell ref="F5:F6"/>
  </mergeCells>
  <hyperlinks>
    <hyperlink ref="A1" location="目次!A33" display="目次へ"/>
  </hyperlinks>
  <printOptions/>
  <pageMargins left="0.5905511811023623" right="0.5905511811023623" top="0.7874015748031497" bottom="0.5905511811023623" header="0.5118110236220472" footer="0.31496062992125984"/>
  <pageSetup firstPageNumber="36" useFirstPageNumber="1"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L65"/>
  <sheetViews>
    <sheetView workbookViewId="0" topLeftCell="A1">
      <selection activeCell="A1" sqref="A1"/>
    </sheetView>
  </sheetViews>
  <sheetFormatPr defaultColWidth="9.00390625" defaultRowHeight="13.5"/>
  <cols>
    <col min="1" max="1" width="9.625" style="643" customWidth="1"/>
    <col min="2" max="2" width="0.875" style="643" customWidth="1"/>
    <col min="3" max="11" width="8.875" style="642" customWidth="1"/>
    <col min="12" max="16384" width="9.00390625" style="642" customWidth="1"/>
  </cols>
  <sheetData>
    <row r="1" spans="1:12" s="633" customFormat="1" ht="15" customHeight="1">
      <c r="A1" s="983" t="s">
        <v>605</v>
      </c>
      <c r="L1" s="634"/>
    </row>
    <row r="2" spans="1:2" ht="13.5">
      <c r="A2" s="837" t="s">
        <v>172</v>
      </c>
      <c r="B2" s="641"/>
    </row>
    <row r="3" ht="6" customHeight="1"/>
    <row r="4" spans="1:11" s="644" customFormat="1" ht="14.25" customHeight="1">
      <c r="A4" s="1213" t="s">
        <v>77</v>
      </c>
      <c r="B4" s="1214"/>
      <c r="C4" s="1212" t="s">
        <v>78</v>
      </c>
      <c r="D4" s="1218" t="s">
        <v>527</v>
      </c>
      <c r="E4" s="1219"/>
      <c r="F4" s="1176" t="s">
        <v>286</v>
      </c>
      <c r="G4" s="1218"/>
      <c r="H4" s="1219"/>
      <c r="I4" s="1176" t="s">
        <v>287</v>
      </c>
      <c r="J4" s="1218"/>
      <c r="K4" s="1218"/>
    </row>
    <row r="5" spans="1:11" s="645" customFormat="1" ht="23.25" customHeight="1">
      <c r="A5" s="1215"/>
      <c r="B5" s="1216"/>
      <c r="C5" s="1174"/>
      <c r="D5" s="142" t="s">
        <v>79</v>
      </c>
      <c r="E5" s="142" t="s">
        <v>80</v>
      </c>
      <c r="F5" s="638" t="s">
        <v>81</v>
      </c>
      <c r="G5" s="142" t="s">
        <v>79</v>
      </c>
      <c r="H5" s="142" t="s">
        <v>80</v>
      </c>
      <c r="I5" s="638" t="s">
        <v>81</v>
      </c>
      <c r="J5" s="142" t="s">
        <v>79</v>
      </c>
      <c r="K5" s="638" t="s">
        <v>80</v>
      </c>
    </row>
    <row r="6" spans="1:11" ht="12" customHeight="1">
      <c r="A6" s="646" t="s">
        <v>496</v>
      </c>
      <c r="B6" s="647"/>
      <c r="C6" s="648">
        <f>SUM(C7:C65)</f>
        <v>80390</v>
      </c>
      <c r="D6" s="649">
        <v>42878</v>
      </c>
      <c r="E6" s="650">
        <v>33065</v>
      </c>
      <c r="F6" s="649">
        <v>35802</v>
      </c>
      <c r="G6" s="648">
        <v>24662</v>
      </c>
      <c r="H6" s="650">
        <v>9057</v>
      </c>
      <c r="I6" s="649">
        <v>44588</v>
      </c>
      <c r="J6" s="648">
        <v>18216</v>
      </c>
      <c r="K6" s="651">
        <v>24008</v>
      </c>
    </row>
    <row r="7" spans="1:11" ht="12" customHeight="1">
      <c r="A7" s="652" t="s">
        <v>983</v>
      </c>
      <c r="B7" s="653"/>
      <c r="C7" s="546">
        <v>408</v>
      </c>
      <c r="D7" s="654">
        <v>221</v>
      </c>
      <c r="E7" s="655">
        <v>163</v>
      </c>
      <c r="F7" s="654">
        <v>173</v>
      </c>
      <c r="G7" s="546">
        <v>124</v>
      </c>
      <c r="H7" s="655">
        <v>39</v>
      </c>
      <c r="I7" s="654">
        <v>235</v>
      </c>
      <c r="J7" s="546">
        <v>97</v>
      </c>
      <c r="K7" s="546">
        <v>124</v>
      </c>
    </row>
    <row r="8" spans="1:11" ht="12" customHeight="1">
      <c r="A8" s="646" t="s">
        <v>984</v>
      </c>
      <c r="B8" s="647"/>
      <c r="C8" s="536">
        <v>475</v>
      </c>
      <c r="D8" s="656">
        <v>267</v>
      </c>
      <c r="E8" s="657">
        <v>195</v>
      </c>
      <c r="F8" s="656">
        <v>212</v>
      </c>
      <c r="G8" s="536">
        <v>153</v>
      </c>
      <c r="H8" s="657">
        <v>52</v>
      </c>
      <c r="I8" s="656">
        <v>263</v>
      </c>
      <c r="J8" s="536">
        <v>114</v>
      </c>
      <c r="K8" s="536">
        <v>143</v>
      </c>
    </row>
    <row r="9" spans="1:11" ht="12" customHeight="1">
      <c r="A9" s="646" t="s">
        <v>985</v>
      </c>
      <c r="B9" s="647"/>
      <c r="C9" s="536">
        <v>678</v>
      </c>
      <c r="D9" s="656">
        <v>349</v>
      </c>
      <c r="E9" s="657">
        <v>300</v>
      </c>
      <c r="F9" s="656">
        <v>304</v>
      </c>
      <c r="G9" s="536">
        <v>203</v>
      </c>
      <c r="H9" s="657">
        <v>90</v>
      </c>
      <c r="I9" s="656">
        <v>374</v>
      </c>
      <c r="J9" s="536">
        <v>146</v>
      </c>
      <c r="K9" s="536">
        <v>210</v>
      </c>
    </row>
    <row r="10" spans="1:11" ht="12" customHeight="1">
      <c r="A10" s="646" t="s">
        <v>986</v>
      </c>
      <c r="B10" s="647"/>
      <c r="C10" s="536">
        <v>546</v>
      </c>
      <c r="D10" s="656">
        <v>277</v>
      </c>
      <c r="E10" s="657">
        <v>252</v>
      </c>
      <c r="F10" s="656">
        <v>229</v>
      </c>
      <c r="G10" s="536">
        <v>173</v>
      </c>
      <c r="H10" s="657">
        <v>50</v>
      </c>
      <c r="I10" s="656">
        <v>317</v>
      </c>
      <c r="J10" s="536">
        <v>104</v>
      </c>
      <c r="K10" s="536">
        <v>202</v>
      </c>
    </row>
    <row r="11" spans="1:11" ht="12" customHeight="1">
      <c r="A11" s="658" t="s">
        <v>987</v>
      </c>
      <c r="B11" s="659"/>
      <c r="C11" s="526">
        <v>200</v>
      </c>
      <c r="D11" s="660">
        <v>107</v>
      </c>
      <c r="E11" s="661">
        <v>93</v>
      </c>
      <c r="F11" s="660">
        <v>191</v>
      </c>
      <c r="G11" s="526">
        <v>99</v>
      </c>
      <c r="H11" s="661">
        <v>92</v>
      </c>
      <c r="I11" s="660">
        <v>9</v>
      </c>
      <c r="J11" s="526">
        <v>8</v>
      </c>
      <c r="K11" s="526">
        <v>1</v>
      </c>
    </row>
    <row r="12" spans="1:11" ht="12" customHeight="1">
      <c r="A12" s="646" t="s">
        <v>988</v>
      </c>
      <c r="B12" s="647"/>
      <c r="C12" s="536">
        <v>5799</v>
      </c>
      <c r="D12" s="656">
        <v>3015</v>
      </c>
      <c r="E12" s="657">
        <v>2348</v>
      </c>
      <c r="F12" s="656">
        <v>2560</v>
      </c>
      <c r="G12" s="536">
        <v>1729</v>
      </c>
      <c r="H12" s="657">
        <v>631</v>
      </c>
      <c r="I12" s="656">
        <v>3239</v>
      </c>
      <c r="J12" s="536">
        <v>1286</v>
      </c>
      <c r="K12" s="536">
        <v>1717</v>
      </c>
    </row>
    <row r="13" spans="1:11" ht="12" customHeight="1">
      <c r="A13" s="646" t="s">
        <v>989</v>
      </c>
      <c r="B13" s="647"/>
      <c r="C13" s="536">
        <v>1537</v>
      </c>
      <c r="D13" s="656">
        <v>804</v>
      </c>
      <c r="E13" s="657">
        <v>670</v>
      </c>
      <c r="F13" s="656">
        <v>697</v>
      </c>
      <c r="G13" s="536">
        <v>518</v>
      </c>
      <c r="H13" s="657">
        <v>154</v>
      </c>
      <c r="I13" s="656">
        <v>840</v>
      </c>
      <c r="J13" s="536">
        <v>286</v>
      </c>
      <c r="K13" s="536">
        <v>516</v>
      </c>
    </row>
    <row r="14" spans="1:11" ht="12" customHeight="1">
      <c r="A14" s="646" t="s">
        <v>990</v>
      </c>
      <c r="B14" s="647"/>
      <c r="C14" s="536">
        <v>1100</v>
      </c>
      <c r="D14" s="656">
        <v>614</v>
      </c>
      <c r="E14" s="657">
        <v>457</v>
      </c>
      <c r="F14" s="656">
        <v>485</v>
      </c>
      <c r="G14" s="536">
        <v>359</v>
      </c>
      <c r="H14" s="657">
        <v>111</v>
      </c>
      <c r="I14" s="656">
        <v>615</v>
      </c>
      <c r="J14" s="536">
        <v>255</v>
      </c>
      <c r="K14" s="536">
        <v>346</v>
      </c>
    </row>
    <row r="15" spans="1:11" ht="12" customHeight="1">
      <c r="A15" s="646" t="s">
        <v>991</v>
      </c>
      <c r="B15" s="647"/>
      <c r="C15" s="536">
        <v>2592</v>
      </c>
      <c r="D15" s="656">
        <v>1297</v>
      </c>
      <c r="E15" s="657">
        <v>1185</v>
      </c>
      <c r="F15" s="656">
        <v>1136</v>
      </c>
      <c r="G15" s="536">
        <v>791</v>
      </c>
      <c r="H15" s="657">
        <v>295</v>
      </c>
      <c r="I15" s="656">
        <v>1456</v>
      </c>
      <c r="J15" s="536">
        <v>506</v>
      </c>
      <c r="K15" s="536">
        <v>890</v>
      </c>
    </row>
    <row r="16" spans="1:11" ht="12" customHeight="1">
      <c r="A16" s="646" t="s">
        <v>992</v>
      </c>
      <c r="B16" s="647"/>
      <c r="C16" s="536">
        <v>1985</v>
      </c>
      <c r="D16" s="656">
        <v>1016</v>
      </c>
      <c r="E16" s="657">
        <v>854</v>
      </c>
      <c r="F16" s="656">
        <v>868</v>
      </c>
      <c r="G16" s="536">
        <v>597</v>
      </c>
      <c r="H16" s="657">
        <v>213</v>
      </c>
      <c r="I16" s="656">
        <v>1117</v>
      </c>
      <c r="J16" s="536">
        <v>419</v>
      </c>
      <c r="K16" s="536">
        <v>641</v>
      </c>
    </row>
    <row r="17" spans="1:11" ht="12" customHeight="1">
      <c r="A17" s="652" t="s">
        <v>993</v>
      </c>
      <c r="B17" s="653"/>
      <c r="C17" s="546">
        <v>1671</v>
      </c>
      <c r="D17" s="654">
        <v>845</v>
      </c>
      <c r="E17" s="655">
        <v>648</v>
      </c>
      <c r="F17" s="654">
        <v>720</v>
      </c>
      <c r="G17" s="546">
        <v>474</v>
      </c>
      <c r="H17" s="655">
        <v>171</v>
      </c>
      <c r="I17" s="654">
        <v>951</v>
      </c>
      <c r="J17" s="546">
        <v>371</v>
      </c>
      <c r="K17" s="546">
        <v>477</v>
      </c>
    </row>
    <row r="18" spans="1:11" ht="12" customHeight="1">
      <c r="A18" s="646" t="s">
        <v>994</v>
      </c>
      <c r="B18" s="647"/>
      <c r="C18" s="536">
        <v>1153</v>
      </c>
      <c r="D18" s="656">
        <v>641</v>
      </c>
      <c r="E18" s="657">
        <v>459</v>
      </c>
      <c r="F18" s="656">
        <v>501</v>
      </c>
      <c r="G18" s="536">
        <v>359</v>
      </c>
      <c r="H18" s="657">
        <v>116</v>
      </c>
      <c r="I18" s="656">
        <v>652</v>
      </c>
      <c r="J18" s="536">
        <v>282</v>
      </c>
      <c r="K18" s="536">
        <v>343</v>
      </c>
    </row>
    <row r="19" spans="1:11" ht="12" customHeight="1">
      <c r="A19" s="646" t="s">
        <v>995</v>
      </c>
      <c r="B19" s="647"/>
      <c r="C19" s="536">
        <v>1617</v>
      </c>
      <c r="D19" s="656">
        <v>869</v>
      </c>
      <c r="E19" s="657">
        <v>642</v>
      </c>
      <c r="F19" s="656">
        <v>703</v>
      </c>
      <c r="G19" s="536">
        <v>515</v>
      </c>
      <c r="H19" s="657">
        <v>137</v>
      </c>
      <c r="I19" s="656">
        <v>914</v>
      </c>
      <c r="J19" s="536">
        <v>354</v>
      </c>
      <c r="K19" s="536">
        <v>505</v>
      </c>
    </row>
    <row r="20" spans="1:11" ht="12" customHeight="1">
      <c r="A20" s="646" t="s">
        <v>996</v>
      </c>
      <c r="B20" s="647"/>
      <c r="C20" s="536">
        <v>4030</v>
      </c>
      <c r="D20" s="656">
        <v>2108</v>
      </c>
      <c r="E20" s="657">
        <v>1705</v>
      </c>
      <c r="F20" s="656">
        <v>1808</v>
      </c>
      <c r="G20" s="536">
        <v>1283</v>
      </c>
      <c r="H20" s="657">
        <v>429</v>
      </c>
      <c r="I20" s="656">
        <v>2222</v>
      </c>
      <c r="J20" s="536">
        <v>825</v>
      </c>
      <c r="K20" s="536">
        <v>1276</v>
      </c>
    </row>
    <row r="21" spans="1:11" ht="12" customHeight="1">
      <c r="A21" s="658" t="s">
        <v>997</v>
      </c>
      <c r="B21" s="659"/>
      <c r="C21" s="526">
        <v>1254</v>
      </c>
      <c r="D21" s="660">
        <v>669</v>
      </c>
      <c r="E21" s="661">
        <v>491</v>
      </c>
      <c r="F21" s="660">
        <v>546</v>
      </c>
      <c r="G21" s="526">
        <v>380</v>
      </c>
      <c r="H21" s="661">
        <v>126</v>
      </c>
      <c r="I21" s="660">
        <v>708</v>
      </c>
      <c r="J21" s="526">
        <v>289</v>
      </c>
      <c r="K21" s="526">
        <v>365</v>
      </c>
    </row>
    <row r="22" spans="1:11" ht="12" customHeight="1">
      <c r="A22" s="646" t="s">
        <v>998</v>
      </c>
      <c r="B22" s="647"/>
      <c r="C22" s="536">
        <v>2106</v>
      </c>
      <c r="D22" s="656">
        <v>1101</v>
      </c>
      <c r="E22" s="657">
        <v>879</v>
      </c>
      <c r="F22" s="656">
        <v>900</v>
      </c>
      <c r="G22" s="536">
        <v>623</v>
      </c>
      <c r="H22" s="657">
        <v>216</v>
      </c>
      <c r="I22" s="656">
        <v>1206</v>
      </c>
      <c r="J22" s="536">
        <v>478</v>
      </c>
      <c r="K22" s="536">
        <v>663</v>
      </c>
    </row>
    <row r="23" spans="1:11" ht="12" customHeight="1">
      <c r="A23" s="646" t="s">
        <v>999</v>
      </c>
      <c r="B23" s="647"/>
      <c r="C23" s="536">
        <v>777</v>
      </c>
      <c r="D23" s="656">
        <v>389</v>
      </c>
      <c r="E23" s="657">
        <v>326</v>
      </c>
      <c r="F23" s="656">
        <v>340</v>
      </c>
      <c r="G23" s="536">
        <v>222</v>
      </c>
      <c r="H23" s="657">
        <v>90</v>
      </c>
      <c r="I23" s="656">
        <v>437</v>
      </c>
      <c r="J23" s="536">
        <v>167</v>
      </c>
      <c r="K23" s="536">
        <v>236</v>
      </c>
    </row>
    <row r="24" spans="1:11" ht="12" customHeight="1">
      <c r="A24" s="646" t="s">
        <v>1000</v>
      </c>
      <c r="B24" s="647"/>
      <c r="C24" s="536">
        <v>1000</v>
      </c>
      <c r="D24" s="656">
        <v>522</v>
      </c>
      <c r="E24" s="657">
        <v>384</v>
      </c>
      <c r="F24" s="656">
        <v>426</v>
      </c>
      <c r="G24" s="536">
        <v>285</v>
      </c>
      <c r="H24" s="657">
        <v>97</v>
      </c>
      <c r="I24" s="656">
        <v>574</v>
      </c>
      <c r="J24" s="536">
        <v>237</v>
      </c>
      <c r="K24" s="536">
        <v>287</v>
      </c>
    </row>
    <row r="25" spans="1:11" ht="12" customHeight="1">
      <c r="A25" s="646" t="s">
        <v>1001</v>
      </c>
      <c r="B25" s="647"/>
      <c r="C25" s="536">
        <v>559</v>
      </c>
      <c r="D25" s="656">
        <v>299</v>
      </c>
      <c r="E25" s="657">
        <v>237</v>
      </c>
      <c r="F25" s="656">
        <v>239</v>
      </c>
      <c r="G25" s="536">
        <v>166</v>
      </c>
      <c r="H25" s="657">
        <v>62</v>
      </c>
      <c r="I25" s="656">
        <v>320</v>
      </c>
      <c r="J25" s="536">
        <v>133</v>
      </c>
      <c r="K25" s="536">
        <v>175</v>
      </c>
    </row>
    <row r="26" spans="1:11" ht="12" customHeight="1">
      <c r="A26" s="646" t="s">
        <v>1002</v>
      </c>
      <c r="B26" s="647"/>
      <c r="C26" s="536">
        <v>486</v>
      </c>
      <c r="D26" s="656">
        <v>248</v>
      </c>
      <c r="E26" s="657">
        <v>195</v>
      </c>
      <c r="F26" s="656">
        <v>215</v>
      </c>
      <c r="G26" s="536">
        <v>141</v>
      </c>
      <c r="H26" s="657">
        <v>50</v>
      </c>
      <c r="I26" s="656">
        <v>271</v>
      </c>
      <c r="J26" s="536">
        <v>107</v>
      </c>
      <c r="K26" s="536">
        <v>145</v>
      </c>
    </row>
    <row r="27" spans="1:11" ht="12" customHeight="1">
      <c r="A27" s="652" t="s">
        <v>1003</v>
      </c>
      <c r="B27" s="653"/>
      <c r="C27" s="662">
        <v>816</v>
      </c>
      <c r="D27" s="663">
        <v>413</v>
      </c>
      <c r="E27" s="664">
        <v>316</v>
      </c>
      <c r="F27" s="663">
        <v>368</v>
      </c>
      <c r="G27" s="662">
        <v>240</v>
      </c>
      <c r="H27" s="664">
        <v>94</v>
      </c>
      <c r="I27" s="663">
        <v>448</v>
      </c>
      <c r="J27" s="662">
        <v>173</v>
      </c>
      <c r="K27" s="662">
        <v>222</v>
      </c>
    </row>
    <row r="28" spans="1:11" ht="12" customHeight="1">
      <c r="A28" s="646" t="s">
        <v>1004</v>
      </c>
      <c r="B28" s="647"/>
      <c r="C28" s="536">
        <v>2297</v>
      </c>
      <c r="D28" s="656">
        <v>1214</v>
      </c>
      <c r="E28" s="657">
        <v>991</v>
      </c>
      <c r="F28" s="656">
        <v>1017</v>
      </c>
      <c r="G28" s="536">
        <v>701</v>
      </c>
      <c r="H28" s="657">
        <v>270</v>
      </c>
      <c r="I28" s="656">
        <v>1280</v>
      </c>
      <c r="J28" s="536">
        <v>513</v>
      </c>
      <c r="K28" s="536">
        <v>721</v>
      </c>
    </row>
    <row r="29" spans="1:11" ht="12" customHeight="1">
      <c r="A29" s="646" t="s">
        <v>1005</v>
      </c>
      <c r="B29" s="647"/>
      <c r="C29" s="536">
        <v>454</v>
      </c>
      <c r="D29" s="656">
        <v>207</v>
      </c>
      <c r="E29" s="657">
        <v>181</v>
      </c>
      <c r="F29" s="656">
        <v>203</v>
      </c>
      <c r="G29" s="536">
        <v>106</v>
      </c>
      <c r="H29" s="657">
        <v>63</v>
      </c>
      <c r="I29" s="656">
        <v>251</v>
      </c>
      <c r="J29" s="536">
        <v>101</v>
      </c>
      <c r="K29" s="536">
        <v>118</v>
      </c>
    </row>
    <row r="30" spans="1:11" ht="12" customHeight="1">
      <c r="A30" s="646" t="s">
        <v>1006</v>
      </c>
      <c r="B30" s="647"/>
      <c r="C30" s="536">
        <v>959</v>
      </c>
      <c r="D30" s="656">
        <v>518</v>
      </c>
      <c r="E30" s="657">
        <v>370</v>
      </c>
      <c r="F30" s="656">
        <v>398</v>
      </c>
      <c r="G30" s="536">
        <v>285</v>
      </c>
      <c r="H30" s="657">
        <v>77</v>
      </c>
      <c r="I30" s="656">
        <v>561</v>
      </c>
      <c r="J30" s="536">
        <v>233</v>
      </c>
      <c r="K30" s="536">
        <v>293</v>
      </c>
    </row>
    <row r="31" spans="1:11" ht="12" customHeight="1">
      <c r="A31" s="658" t="s">
        <v>1007</v>
      </c>
      <c r="B31" s="659"/>
      <c r="C31" s="526">
        <v>543</v>
      </c>
      <c r="D31" s="660">
        <v>255</v>
      </c>
      <c r="E31" s="661">
        <v>277</v>
      </c>
      <c r="F31" s="660">
        <v>193</v>
      </c>
      <c r="G31" s="526">
        <v>119</v>
      </c>
      <c r="H31" s="661">
        <v>72</v>
      </c>
      <c r="I31" s="660">
        <v>350</v>
      </c>
      <c r="J31" s="526">
        <v>136</v>
      </c>
      <c r="K31" s="526">
        <v>205</v>
      </c>
    </row>
    <row r="32" spans="1:11" ht="12" customHeight="1">
      <c r="A32" s="646" t="s">
        <v>1008</v>
      </c>
      <c r="B32" s="647"/>
      <c r="C32" s="536">
        <v>550</v>
      </c>
      <c r="D32" s="656">
        <v>324</v>
      </c>
      <c r="E32" s="657">
        <v>206</v>
      </c>
      <c r="F32" s="656">
        <v>251</v>
      </c>
      <c r="G32" s="536">
        <v>190</v>
      </c>
      <c r="H32" s="657">
        <v>53</v>
      </c>
      <c r="I32" s="656">
        <v>299</v>
      </c>
      <c r="J32" s="536">
        <v>134</v>
      </c>
      <c r="K32" s="536">
        <v>153</v>
      </c>
    </row>
    <row r="33" spans="1:11" ht="12" customHeight="1">
      <c r="A33" s="646" t="s">
        <v>1009</v>
      </c>
      <c r="B33" s="647"/>
      <c r="C33" s="536">
        <v>1709</v>
      </c>
      <c r="D33" s="656">
        <v>904</v>
      </c>
      <c r="E33" s="657">
        <v>739</v>
      </c>
      <c r="F33" s="656">
        <v>743</v>
      </c>
      <c r="G33" s="536">
        <v>499</v>
      </c>
      <c r="H33" s="657">
        <v>212</v>
      </c>
      <c r="I33" s="656">
        <v>966</v>
      </c>
      <c r="J33" s="536">
        <v>405</v>
      </c>
      <c r="K33" s="536">
        <v>527</v>
      </c>
    </row>
    <row r="34" spans="1:11" ht="12" customHeight="1">
      <c r="A34" s="646" t="s">
        <v>1010</v>
      </c>
      <c r="B34" s="647"/>
      <c r="C34" s="536">
        <v>1391</v>
      </c>
      <c r="D34" s="656">
        <v>758</v>
      </c>
      <c r="E34" s="657">
        <v>591</v>
      </c>
      <c r="F34" s="656">
        <v>605</v>
      </c>
      <c r="G34" s="536">
        <v>444</v>
      </c>
      <c r="H34" s="657">
        <v>143</v>
      </c>
      <c r="I34" s="656">
        <v>786</v>
      </c>
      <c r="J34" s="536">
        <v>314</v>
      </c>
      <c r="K34" s="536">
        <v>448</v>
      </c>
    </row>
    <row r="35" spans="1:11" ht="12" customHeight="1">
      <c r="A35" s="646" t="s">
        <v>1011</v>
      </c>
      <c r="B35" s="647"/>
      <c r="C35" s="536">
        <v>1065</v>
      </c>
      <c r="D35" s="656">
        <v>580</v>
      </c>
      <c r="E35" s="657">
        <v>414</v>
      </c>
      <c r="F35" s="656">
        <v>485</v>
      </c>
      <c r="G35" s="536">
        <v>321</v>
      </c>
      <c r="H35" s="657">
        <v>124</v>
      </c>
      <c r="I35" s="656">
        <v>580</v>
      </c>
      <c r="J35" s="536">
        <v>259</v>
      </c>
      <c r="K35" s="536">
        <v>290</v>
      </c>
    </row>
    <row r="36" spans="1:11" ht="12" customHeight="1">
      <c r="A36" s="646" t="s">
        <v>1012</v>
      </c>
      <c r="B36" s="647"/>
      <c r="C36" s="536">
        <v>764</v>
      </c>
      <c r="D36" s="656">
        <v>437</v>
      </c>
      <c r="E36" s="657">
        <v>273</v>
      </c>
      <c r="F36" s="656">
        <v>349</v>
      </c>
      <c r="G36" s="536">
        <v>243</v>
      </c>
      <c r="H36" s="657">
        <v>78</v>
      </c>
      <c r="I36" s="656">
        <v>415</v>
      </c>
      <c r="J36" s="536">
        <v>194</v>
      </c>
      <c r="K36" s="536">
        <v>195</v>
      </c>
    </row>
    <row r="37" spans="1:11" ht="12" customHeight="1">
      <c r="A37" s="652" t="s">
        <v>1013</v>
      </c>
      <c r="B37" s="653"/>
      <c r="C37" s="546">
        <v>576</v>
      </c>
      <c r="D37" s="654">
        <v>347</v>
      </c>
      <c r="E37" s="655">
        <v>190</v>
      </c>
      <c r="F37" s="654">
        <v>246</v>
      </c>
      <c r="G37" s="546">
        <v>178</v>
      </c>
      <c r="H37" s="655">
        <v>44</v>
      </c>
      <c r="I37" s="654">
        <v>330</v>
      </c>
      <c r="J37" s="546">
        <v>169</v>
      </c>
      <c r="K37" s="546">
        <v>146</v>
      </c>
    </row>
    <row r="38" spans="1:11" ht="12" customHeight="1">
      <c r="A38" s="646" t="s">
        <v>1014</v>
      </c>
      <c r="B38" s="647"/>
      <c r="C38" s="536">
        <v>494</v>
      </c>
      <c r="D38" s="656">
        <v>275</v>
      </c>
      <c r="E38" s="657">
        <v>196</v>
      </c>
      <c r="F38" s="656">
        <v>217</v>
      </c>
      <c r="G38" s="536">
        <v>154</v>
      </c>
      <c r="H38" s="657">
        <v>53</v>
      </c>
      <c r="I38" s="656">
        <v>277</v>
      </c>
      <c r="J38" s="536">
        <v>121</v>
      </c>
      <c r="K38" s="536">
        <v>143</v>
      </c>
    </row>
    <row r="39" spans="1:11" ht="12" customHeight="1">
      <c r="A39" s="646" t="s">
        <v>1015</v>
      </c>
      <c r="B39" s="647"/>
      <c r="C39" s="536">
        <v>1103</v>
      </c>
      <c r="D39" s="656">
        <v>578</v>
      </c>
      <c r="E39" s="657">
        <v>469</v>
      </c>
      <c r="F39" s="656">
        <v>472</v>
      </c>
      <c r="G39" s="536">
        <v>324</v>
      </c>
      <c r="H39" s="657">
        <v>115</v>
      </c>
      <c r="I39" s="656">
        <v>631</v>
      </c>
      <c r="J39" s="536">
        <v>254</v>
      </c>
      <c r="K39" s="536">
        <v>354</v>
      </c>
    </row>
    <row r="40" spans="1:11" ht="12" customHeight="1">
      <c r="A40" s="646" t="s">
        <v>1016</v>
      </c>
      <c r="B40" s="647"/>
      <c r="C40" s="536">
        <v>1003</v>
      </c>
      <c r="D40" s="656">
        <v>597</v>
      </c>
      <c r="E40" s="657">
        <v>351</v>
      </c>
      <c r="F40" s="656">
        <v>467</v>
      </c>
      <c r="G40" s="536">
        <v>345</v>
      </c>
      <c r="H40" s="657">
        <v>92</v>
      </c>
      <c r="I40" s="656">
        <v>536</v>
      </c>
      <c r="J40" s="536">
        <v>252</v>
      </c>
      <c r="K40" s="536">
        <v>259</v>
      </c>
    </row>
    <row r="41" spans="1:11" ht="12" customHeight="1">
      <c r="A41" s="658" t="s">
        <v>1017</v>
      </c>
      <c r="B41" s="659"/>
      <c r="C41" s="526">
        <v>418</v>
      </c>
      <c r="D41" s="660">
        <v>244</v>
      </c>
      <c r="E41" s="661">
        <v>152</v>
      </c>
      <c r="F41" s="660">
        <v>186</v>
      </c>
      <c r="G41" s="526">
        <v>131</v>
      </c>
      <c r="H41" s="661">
        <v>44</v>
      </c>
      <c r="I41" s="660">
        <v>232</v>
      </c>
      <c r="J41" s="526">
        <v>113</v>
      </c>
      <c r="K41" s="526">
        <v>108</v>
      </c>
    </row>
    <row r="42" spans="1:11" ht="12" customHeight="1">
      <c r="A42" s="646" t="s">
        <v>1018</v>
      </c>
      <c r="B42" s="647"/>
      <c r="C42" s="536">
        <v>3122</v>
      </c>
      <c r="D42" s="656">
        <v>1804</v>
      </c>
      <c r="E42" s="657">
        <v>1133</v>
      </c>
      <c r="F42" s="656">
        <v>1441</v>
      </c>
      <c r="G42" s="536">
        <v>1051</v>
      </c>
      <c r="H42" s="657">
        <v>294</v>
      </c>
      <c r="I42" s="656">
        <v>1681</v>
      </c>
      <c r="J42" s="536">
        <v>753</v>
      </c>
      <c r="K42" s="536">
        <v>839</v>
      </c>
    </row>
    <row r="43" spans="1:11" ht="12" customHeight="1">
      <c r="A43" s="646" t="s">
        <v>1019</v>
      </c>
      <c r="B43" s="647"/>
      <c r="C43" s="536">
        <v>518</v>
      </c>
      <c r="D43" s="656">
        <v>265</v>
      </c>
      <c r="E43" s="657">
        <v>236</v>
      </c>
      <c r="F43" s="656">
        <v>224</v>
      </c>
      <c r="G43" s="536">
        <v>147</v>
      </c>
      <c r="H43" s="657">
        <v>70</v>
      </c>
      <c r="I43" s="656">
        <v>294</v>
      </c>
      <c r="J43" s="536">
        <v>118</v>
      </c>
      <c r="K43" s="536">
        <v>166</v>
      </c>
    </row>
    <row r="44" spans="1:11" ht="12" customHeight="1">
      <c r="A44" s="646" t="s">
        <v>1020</v>
      </c>
      <c r="B44" s="647"/>
      <c r="C44" s="536">
        <v>498</v>
      </c>
      <c r="D44" s="656">
        <v>296</v>
      </c>
      <c r="E44" s="657">
        <v>182</v>
      </c>
      <c r="F44" s="656">
        <v>205</v>
      </c>
      <c r="G44" s="536">
        <v>146</v>
      </c>
      <c r="H44" s="657">
        <v>50</v>
      </c>
      <c r="I44" s="656">
        <v>293</v>
      </c>
      <c r="J44" s="536">
        <v>150</v>
      </c>
      <c r="K44" s="536">
        <v>132</v>
      </c>
    </row>
    <row r="45" spans="1:11" ht="12" customHeight="1">
      <c r="A45" s="646" t="s">
        <v>1021</v>
      </c>
      <c r="B45" s="647"/>
      <c r="C45" s="536">
        <v>722</v>
      </c>
      <c r="D45" s="656">
        <v>414</v>
      </c>
      <c r="E45" s="657">
        <v>285</v>
      </c>
      <c r="F45" s="656">
        <v>322</v>
      </c>
      <c r="G45" s="536">
        <v>238</v>
      </c>
      <c r="H45" s="657">
        <v>75</v>
      </c>
      <c r="I45" s="656">
        <v>400</v>
      </c>
      <c r="J45" s="536">
        <v>176</v>
      </c>
      <c r="K45" s="536">
        <v>210</v>
      </c>
    </row>
    <row r="46" spans="1:11" ht="12" customHeight="1">
      <c r="A46" s="646" t="s">
        <v>1022</v>
      </c>
      <c r="B46" s="647"/>
      <c r="C46" s="536">
        <v>822</v>
      </c>
      <c r="D46" s="656">
        <v>469</v>
      </c>
      <c r="E46" s="657">
        <v>315</v>
      </c>
      <c r="F46" s="656">
        <v>347</v>
      </c>
      <c r="G46" s="536">
        <v>256</v>
      </c>
      <c r="H46" s="657">
        <v>75</v>
      </c>
      <c r="I46" s="656">
        <v>475</v>
      </c>
      <c r="J46" s="536">
        <v>213</v>
      </c>
      <c r="K46" s="536">
        <v>240</v>
      </c>
    </row>
    <row r="47" spans="1:11" ht="12" customHeight="1">
      <c r="A47" s="652" t="s">
        <v>1023</v>
      </c>
      <c r="B47" s="653"/>
      <c r="C47" s="546">
        <v>862</v>
      </c>
      <c r="D47" s="654">
        <v>500</v>
      </c>
      <c r="E47" s="655">
        <v>316</v>
      </c>
      <c r="F47" s="654">
        <v>389</v>
      </c>
      <c r="G47" s="546">
        <v>280</v>
      </c>
      <c r="H47" s="655">
        <v>91</v>
      </c>
      <c r="I47" s="654">
        <v>473</v>
      </c>
      <c r="J47" s="546">
        <v>220</v>
      </c>
      <c r="K47" s="546">
        <v>225</v>
      </c>
    </row>
    <row r="48" spans="1:11" ht="12" customHeight="1">
      <c r="A48" s="646" t="s">
        <v>1024</v>
      </c>
      <c r="B48" s="647"/>
      <c r="C48" s="536">
        <v>576</v>
      </c>
      <c r="D48" s="656">
        <v>323</v>
      </c>
      <c r="E48" s="657">
        <v>210</v>
      </c>
      <c r="F48" s="656">
        <v>250</v>
      </c>
      <c r="G48" s="536">
        <v>178</v>
      </c>
      <c r="H48" s="657">
        <v>51</v>
      </c>
      <c r="I48" s="656">
        <v>326</v>
      </c>
      <c r="J48" s="536">
        <v>145</v>
      </c>
      <c r="K48" s="536">
        <v>159</v>
      </c>
    </row>
    <row r="49" spans="1:11" ht="12" customHeight="1">
      <c r="A49" s="646" t="s">
        <v>1025</v>
      </c>
      <c r="B49" s="647"/>
      <c r="C49" s="536">
        <v>3150</v>
      </c>
      <c r="D49" s="656">
        <v>1740</v>
      </c>
      <c r="E49" s="657">
        <v>1251</v>
      </c>
      <c r="F49" s="656">
        <v>1451</v>
      </c>
      <c r="G49" s="536">
        <v>1041</v>
      </c>
      <c r="H49" s="657">
        <v>344</v>
      </c>
      <c r="I49" s="656">
        <v>1699</v>
      </c>
      <c r="J49" s="536">
        <v>699</v>
      </c>
      <c r="K49" s="536">
        <v>907</v>
      </c>
    </row>
    <row r="50" spans="1:11" ht="12" customHeight="1">
      <c r="A50" s="646" t="s">
        <v>1026</v>
      </c>
      <c r="B50" s="647"/>
      <c r="C50" s="536">
        <v>2240</v>
      </c>
      <c r="D50" s="656">
        <v>1187</v>
      </c>
      <c r="E50" s="657">
        <v>909</v>
      </c>
      <c r="F50" s="656">
        <v>977</v>
      </c>
      <c r="G50" s="536">
        <v>690</v>
      </c>
      <c r="H50" s="657">
        <v>218</v>
      </c>
      <c r="I50" s="656">
        <v>1263</v>
      </c>
      <c r="J50" s="536">
        <v>497</v>
      </c>
      <c r="K50" s="536">
        <v>691</v>
      </c>
    </row>
    <row r="51" spans="1:11" ht="12" customHeight="1">
      <c r="A51" s="658" t="s">
        <v>1027</v>
      </c>
      <c r="B51" s="659"/>
      <c r="C51" s="526">
        <v>1872</v>
      </c>
      <c r="D51" s="660">
        <v>982</v>
      </c>
      <c r="E51" s="661">
        <v>803</v>
      </c>
      <c r="F51" s="660">
        <v>883</v>
      </c>
      <c r="G51" s="526">
        <v>567</v>
      </c>
      <c r="H51" s="661">
        <v>275</v>
      </c>
      <c r="I51" s="660">
        <v>989</v>
      </c>
      <c r="J51" s="526">
        <v>415</v>
      </c>
      <c r="K51" s="526">
        <v>528</v>
      </c>
    </row>
    <row r="52" spans="1:11" ht="12" customHeight="1">
      <c r="A52" s="646" t="s">
        <v>1028</v>
      </c>
      <c r="B52" s="647"/>
      <c r="C52" s="536">
        <v>2362</v>
      </c>
      <c r="D52" s="656">
        <v>1352</v>
      </c>
      <c r="E52" s="657">
        <v>877</v>
      </c>
      <c r="F52" s="656">
        <v>1098</v>
      </c>
      <c r="G52" s="536">
        <v>805</v>
      </c>
      <c r="H52" s="657">
        <v>227</v>
      </c>
      <c r="I52" s="656">
        <v>1264</v>
      </c>
      <c r="J52" s="536">
        <v>547</v>
      </c>
      <c r="K52" s="536">
        <v>650</v>
      </c>
    </row>
    <row r="53" spans="1:11" ht="12" customHeight="1">
      <c r="A53" s="646" t="s">
        <v>1029</v>
      </c>
      <c r="B53" s="647"/>
      <c r="C53" s="536">
        <v>1636</v>
      </c>
      <c r="D53" s="656">
        <v>880</v>
      </c>
      <c r="E53" s="657">
        <v>686</v>
      </c>
      <c r="F53" s="656">
        <v>759</v>
      </c>
      <c r="G53" s="536">
        <v>520</v>
      </c>
      <c r="H53" s="657">
        <v>205</v>
      </c>
      <c r="I53" s="656">
        <v>877</v>
      </c>
      <c r="J53" s="536">
        <v>360</v>
      </c>
      <c r="K53" s="536">
        <v>481</v>
      </c>
    </row>
    <row r="54" spans="1:11" ht="12" customHeight="1">
      <c r="A54" s="646" t="s">
        <v>1030</v>
      </c>
      <c r="B54" s="647"/>
      <c r="C54" s="536">
        <v>1652</v>
      </c>
      <c r="D54" s="656">
        <v>885</v>
      </c>
      <c r="E54" s="657">
        <v>708</v>
      </c>
      <c r="F54" s="656">
        <v>743</v>
      </c>
      <c r="G54" s="536">
        <v>532</v>
      </c>
      <c r="H54" s="657">
        <v>181</v>
      </c>
      <c r="I54" s="656">
        <v>909</v>
      </c>
      <c r="J54" s="536">
        <v>353</v>
      </c>
      <c r="K54" s="536">
        <v>527</v>
      </c>
    </row>
    <row r="55" spans="1:11" ht="12" customHeight="1">
      <c r="A55" s="646" t="s">
        <v>1031</v>
      </c>
      <c r="B55" s="647"/>
      <c r="C55" s="536">
        <v>919</v>
      </c>
      <c r="D55" s="656">
        <v>499</v>
      </c>
      <c r="E55" s="657">
        <v>339</v>
      </c>
      <c r="F55" s="656">
        <v>400</v>
      </c>
      <c r="G55" s="536">
        <v>270</v>
      </c>
      <c r="H55" s="657">
        <v>99</v>
      </c>
      <c r="I55" s="656">
        <v>519</v>
      </c>
      <c r="J55" s="536">
        <v>229</v>
      </c>
      <c r="K55" s="536">
        <v>240</v>
      </c>
    </row>
    <row r="56" spans="1:11" ht="12" customHeight="1">
      <c r="A56" s="646" t="s">
        <v>1032</v>
      </c>
      <c r="B56" s="647"/>
      <c r="C56" s="536">
        <v>1284</v>
      </c>
      <c r="D56" s="656">
        <v>726</v>
      </c>
      <c r="E56" s="657">
        <v>506</v>
      </c>
      <c r="F56" s="656">
        <v>595</v>
      </c>
      <c r="G56" s="536">
        <v>399</v>
      </c>
      <c r="H56" s="657">
        <v>171</v>
      </c>
      <c r="I56" s="656">
        <v>689</v>
      </c>
      <c r="J56" s="536">
        <v>327</v>
      </c>
      <c r="K56" s="536">
        <v>335</v>
      </c>
    </row>
    <row r="57" spans="1:11" ht="12" customHeight="1">
      <c r="A57" s="652" t="s">
        <v>1033</v>
      </c>
      <c r="B57" s="653"/>
      <c r="C57" s="546">
        <v>1299</v>
      </c>
      <c r="D57" s="654">
        <v>582</v>
      </c>
      <c r="E57" s="655">
        <v>700</v>
      </c>
      <c r="F57" s="654">
        <v>573</v>
      </c>
      <c r="G57" s="546">
        <v>339</v>
      </c>
      <c r="H57" s="655">
        <v>226</v>
      </c>
      <c r="I57" s="654">
        <v>726</v>
      </c>
      <c r="J57" s="546">
        <v>243</v>
      </c>
      <c r="K57" s="546">
        <v>474</v>
      </c>
    </row>
    <row r="58" spans="1:11" ht="12" customHeight="1">
      <c r="A58" s="646" t="s">
        <v>1034</v>
      </c>
      <c r="B58" s="647"/>
      <c r="C58" s="536">
        <v>3751</v>
      </c>
      <c r="D58" s="656">
        <v>2125</v>
      </c>
      <c r="E58" s="657">
        <v>1347</v>
      </c>
      <c r="F58" s="656">
        <v>1716</v>
      </c>
      <c r="G58" s="536">
        <v>1171</v>
      </c>
      <c r="H58" s="657">
        <v>414</v>
      </c>
      <c r="I58" s="656">
        <v>2035</v>
      </c>
      <c r="J58" s="536">
        <v>954</v>
      </c>
      <c r="K58" s="536">
        <v>933</v>
      </c>
    </row>
    <row r="59" spans="1:11" ht="12" customHeight="1">
      <c r="A59" s="646" t="s">
        <v>1035</v>
      </c>
      <c r="B59" s="647"/>
      <c r="C59" s="536">
        <v>2883</v>
      </c>
      <c r="D59" s="656">
        <v>1645</v>
      </c>
      <c r="E59" s="657">
        <v>1086</v>
      </c>
      <c r="F59" s="656">
        <v>1314</v>
      </c>
      <c r="G59" s="536">
        <v>883</v>
      </c>
      <c r="H59" s="657">
        <v>353</v>
      </c>
      <c r="I59" s="656">
        <v>1569</v>
      </c>
      <c r="J59" s="536">
        <v>762</v>
      </c>
      <c r="K59" s="536">
        <v>733</v>
      </c>
    </row>
    <row r="60" spans="1:11" ht="12" customHeight="1">
      <c r="A60" s="646" t="s">
        <v>1036</v>
      </c>
      <c r="B60" s="647"/>
      <c r="C60" s="536">
        <v>1563</v>
      </c>
      <c r="D60" s="656">
        <v>773</v>
      </c>
      <c r="E60" s="657">
        <v>770</v>
      </c>
      <c r="F60" s="656">
        <v>699</v>
      </c>
      <c r="G60" s="536">
        <v>427</v>
      </c>
      <c r="H60" s="657">
        <v>263</v>
      </c>
      <c r="I60" s="656">
        <v>864</v>
      </c>
      <c r="J60" s="536">
        <v>346</v>
      </c>
      <c r="K60" s="536">
        <v>507</v>
      </c>
    </row>
    <row r="61" spans="1:11" ht="12" customHeight="1">
      <c r="A61" s="658" t="s">
        <v>1037</v>
      </c>
      <c r="B61" s="659"/>
      <c r="C61" s="526">
        <v>1125</v>
      </c>
      <c r="D61" s="660">
        <v>480</v>
      </c>
      <c r="E61" s="661">
        <v>618</v>
      </c>
      <c r="F61" s="660">
        <v>515</v>
      </c>
      <c r="G61" s="526">
        <v>294</v>
      </c>
      <c r="H61" s="661">
        <v>207</v>
      </c>
      <c r="I61" s="660">
        <v>610</v>
      </c>
      <c r="J61" s="526">
        <v>186</v>
      </c>
      <c r="K61" s="526">
        <v>411</v>
      </c>
    </row>
    <row r="62" spans="1:11" ht="12" customHeight="1">
      <c r="A62" s="646" t="s">
        <v>1039</v>
      </c>
      <c r="B62" s="647"/>
      <c r="C62" s="536">
        <v>2207</v>
      </c>
      <c r="D62" s="656">
        <v>952</v>
      </c>
      <c r="E62" s="657">
        <v>1123</v>
      </c>
      <c r="F62" s="656">
        <v>887</v>
      </c>
      <c r="G62" s="536">
        <v>526</v>
      </c>
      <c r="H62" s="657">
        <v>305</v>
      </c>
      <c r="I62" s="656">
        <v>1320</v>
      </c>
      <c r="J62" s="536">
        <v>426</v>
      </c>
      <c r="K62" s="536">
        <v>818</v>
      </c>
    </row>
    <row r="63" spans="1:11" ht="12" customHeight="1">
      <c r="A63" s="646" t="s">
        <v>1073</v>
      </c>
      <c r="B63" s="647"/>
      <c r="C63" s="536">
        <v>425</v>
      </c>
      <c r="D63" s="656">
        <v>208</v>
      </c>
      <c r="E63" s="657">
        <v>186</v>
      </c>
      <c r="F63" s="656">
        <v>190</v>
      </c>
      <c r="G63" s="536">
        <v>122</v>
      </c>
      <c r="H63" s="657">
        <v>55</v>
      </c>
      <c r="I63" s="656">
        <v>235</v>
      </c>
      <c r="J63" s="536">
        <v>86</v>
      </c>
      <c r="K63" s="536">
        <v>131</v>
      </c>
    </row>
    <row r="64" spans="1:11" ht="12" customHeight="1">
      <c r="A64" s="646" t="s">
        <v>1074</v>
      </c>
      <c r="B64" s="647"/>
      <c r="C64" s="536">
        <v>742</v>
      </c>
      <c r="D64" s="656">
        <v>454</v>
      </c>
      <c r="E64" s="657">
        <v>263</v>
      </c>
      <c r="F64" s="656">
        <v>346</v>
      </c>
      <c r="G64" s="536">
        <v>287</v>
      </c>
      <c r="H64" s="657">
        <v>47</v>
      </c>
      <c r="I64" s="656">
        <v>396</v>
      </c>
      <c r="J64" s="536">
        <v>167</v>
      </c>
      <c r="K64" s="536">
        <v>216</v>
      </c>
    </row>
    <row r="65" spans="1:11" ht="12" customHeight="1">
      <c r="A65" s="665" t="s">
        <v>1075</v>
      </c>
      <c r="B65" s="666"/>
      <c r="C65" s="670">
        <v>45</v>
      </c>
      <c r="D65" s="668">
        <v>28</v>
      </c>
      <c r="E65" s="669">
        <v>17</v>
      </c>
      <c r="F65" s="668">
        <v>25</v>
      </c>
      <c r="G65" s="667">
        <v>19</v>
      </c>
      <c r="H65" s="669">
        <v>6</v>
      </c>
      <c r="I65" s="668">
        <v>20</v>
      </c>
      <c r="J65" s="667">
        <v>9</v>
      </c>
      <c r="K65" s="667">
        <v>11</v>
      </c>
    </row>
  </sheetData>
  <mergeCells count="5">
    <mergeCell ref="I4:K4"/>
    <mergeCell ref="A4:B5"/>
    <mergeCell ref="C4:C5"/>
    <mergeCell ref="D4:E4"/>
    <mergeCell ref="F4:H4"/>
  </mergeCells>
  <hyperlinks>
    <hyperlink ref="A1" location="目次!A34" display="目次へ"/>
  </hyperlinks>
  <printOptions/>
  <pageMargins left="0.5905511811023623" right="0.5905511811023623" top="0.7874015748031497" bottom="0.5905511811023623" header="0.5118110236220472" footer="0.31496062992125984"/>
  <pageSetup firstPageNumber="37" useFirstPageNumber="1"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N65"/>
  <sheetViews>
    <sheetView workbookViewId="0" topLeftCell="A1">
      <selection activeCell="A1" sqref="A1"/>
    </sheetView>
  </sheetViews>
  <sheetFormatPr defaultColWidth="9.00390625" defaultRowHeight="13.5"/>
  <cols>
    <col min="1" max="1" width="8.625" style="643" customWidth="1"/>
    <col min="2" max="2" width="0.875" style="643" customWidth="1"/>
    <col min="3" max="4" width="7.125" style="642" customWidth="1"/>
    <col min="5" max="6" width="6.625" style="642" customWidth="1"/>
    <col min="7" max="8" width="7.125" style="642" customWidth="1"/>
    <col min="9" max="10" width="6.625" style="642" customWidth="1"/>
    <col min="11" max="12" width="7.125" style="642" customWidth="1"/>
    <col min="13" max="14" width="6.625" style="642" customWidth="1"/>
    <col min="15" max="16384" width="9.00390625" style="642" customWidth="1"/>
  </cols>
  <sheetData>
    <row r="1" ht="15" customHeight="1">
      <c r="A1" s="983" t="s">
        <v>605</v>
      </c>
    </row>
    <row r="2" spans="1:2" ht="13.5">
      <c r="A2" s="837" t="s">
        <v>173</v>
      </c>
      <c r="B2" s="641"/>
    </row>
    <row r="3" ht="6" customHeight="1"/>
    <row r="4" spans="1:14" s="644" customFormat="1" ht="14.25" customHeight="1">
      <c r="A4" s="1213" t="s">
        <v>82</v>
      </c>
      <c r="B4" s="1214"/>
      <c r="C4" s="1220" t="s">
        <v>98</v>
      </c>
      <c r="D4" s="1210" t="s">
        <v>527</v>
      </c>
      <c r="E4" s="1222"/>
      <c r="F4" s="1223"/>
      <c r="G4" s="1212" t="s">
        <v>286</v>
      </c>
      <c r="H4" s="1212"/>
      <c r="I4" s="1212"/>
      <c r="J4" s="1210"/>
      <c r="K4" s="1212" t="s">
        <v>287</v>
      </c>
      <c r="L4" s="1212"/>
      <c r="M4" s="1212"/>
      <c r="N4" s="1210"/>
    </row>
    <row r="5" spans="1:14" s="645" customFormat="1" ht="30.75" customHeight="1">
      <c r="A5" s="1215"/>
      <c r="B5" s="1216"/>
      <c r="C5" s="1221"/>
      <c r="D5" s="671" t="s">
        <v>99</v>
      </c>
      <c r="E5" s="671" t="s">
        <v>100</v>
      </c>
      <c r="F5" s="671" t="s">
        <v>101</v>
      </c>
      <c r="G5" s="671" t="s">
        <v>102</v>
      </c>
      <c r="H5" s="671" t="s">
        <v>99</v>
      </c>
      <c r="I5" s="671" t="s">
        <v>100</v>
      </c>
      <c r="J5" s="671" t="s">
        <v>101</v>
      </c>
      <c r="K5" s="671" t="s">
        <v>102</v>
      </c>
      <c r="L5" s="671" t="s">
        <v>99</v>
      </c>
      <c r="M5" s="671" t="s">
        <v>100</v>
      </c>
      <c r="N5" s="672" t="s">
        <v>101</v>
      </c>
    </row>
    <row r="6" spans="1:14" ht="12" customHeight="1">
      <c r="A6" s="646" t="s">
        <v>496</v>
      </c>
      <c r="B6" s="647"/>
      <c r="C6" s="648">
        <v>40469</v>
      </c>
      <c r="D6" s="649">
        <v>34262</v>
      </c>
      <c r="E6" s="651">
        <v>4005</v>
      </c>
      <c r="F6" s="650">
        <v>925</v>
      </c>
      <c r="G6" s="648">
        <v>23165</v>
      </c>
      <c r="H6" s="648">
        <v>19432</v>
      </c>
      <c r="I6" s="648">
        <v>2864</v>
      </c>
      <c r="J6" s="648">
        <v>155</v>
      </c>
      <c r="K6" s="649">
        <v>17304</v>
      </c>
      <c r="L6" s="648">
        <v>14830</v>
      </c>
      <c r="M6" s="648">
        <v>1141</v>
      </c>
      <c r="N6" s="648">
        <v>770</v>
      </c>
    </row>
    <row r="7" spans="1:14" ht="12" customHeight="1">
      <c r="A7" s="652" t="s">
        <v>983</v>
      </c>
      <c r="B7" s="653"/>
      <c r="C7" s="673">
        <v>202</v>
      </c>
      <c r="D7" s="654">
        <v>163</v>
      </c>
      <c r="E7" s="546">
        <v>31</v>
      </c>
      <c r="F7" s="655">
        <v>2</v>
      </c>
      <c r="G7" s="673">
        <v>114</v>
      </c>
      <c r="H7" s="546">
        <v>91</v>
      </c>
      <c r="I7" s="546">
        <v>21</v>
      </c>
      <c r="J7" s="546" t="s">
        <v>319</v>
      </c>
      <c r="K7" s="674">
        <v>88</v>
      </c>
      <c r="L7" s="546">
        <v>72</v>
      </c>
      <c r="M7" s="546">
        <v>10</v>
      </c>
      <c r="N7" s="546">
        <v>2</v>
      </c>
    </row>
    <row r="8" spans="1:14" ht="12" customHeight="1">
      <c r="A8" s="646" t="s">
        <v>984</v>
      </c>
      <c r="B8" s="647"/>
      <c r="C8" s="648">
        <v>263</v>
      </c>
      <c r="D8" s="656">
        <v>207</v>
      </c>
      <c r="E8" s="536">
        <v>47</v>
      </c>
      <c r="F8" s="657">
        <v>7</v>
      </c>
      <c r="G8" s="648">
        <v>151</v>
      </c>
      <c r="H8" s="536">
        <v>119</v>
      </c>
      <c r="I8" s="536">
        <v>30</v>
      </c>
      <c r="J8" s="536" t="s">
        <v>319</v>
      </c>
      <c r="K8" s="675">
        <v>112</v>
      </c>
      <c r="L8" s="536">
        <v>88</v>
      </c>
      <c r="M8" s="536">
        <v>17</v>
      </c>
      <c r="N8" s="536">
        <v>7</v>
      </c>
    </row>
    <row r="9" spans="1:14" ht="12" customHeight="1">
      <c r="A9" s="646" t="s">
        <v>985</v>
      </c>
      <c r="B9" s="647"/>
      <c r="C9" s="648">
        <v>336</v>
      </c>
      <c r="D9" s="656">
        <v>269</v>
      </c>
      <c r="E9" s="536">
        <v>41</v>
      </c>
      <c r="F9" s="657">
        <v>17</v>
      </c>
      <c r="G9" s="648">
        <v>195</v>
      </c>
      <c r="H9" s="536">
        <v>153</v>
      </c>
      <c r="I9" s="536">
        <v>33</v>
      </c>
      <c r="J9" s="536">
        <v>7</v>
      </c>
      <c r="K9" s="675">
        <v>141</v>
      </c>
      <c r="L9" s="536">
        <v>116</v>
      </c>
      <c r="M9" s="536">
        <v>8</v>
      </c>
      <c r="N9" s="536">
        <v>10</v>
      </c>
    </row>
    <row r="10" spans="1:14" ht="12" customHeight="1">
      <c r="A10" s="646" t="s">
        <v>986</v>
      </c>
      <c r="B10" s="647"/>
      <c r="C10" s="648">
        <v>274</v>
      </c>
      <c r="D10" s="656">
        <v>226</v>
      </c>
      <c r="E10" s="536">
        <v>36</v>
      </c>
      <c r="F10" s="657">
        <v>6</v>
      </c>
      <c r="G10" s="648">
        <v>170</v>
      </c>
      <c r="H10" s="536">
        <v>138</v>
      </c>
      <c r="I10" s="536">
        <v>28</v>
      </c>
      <c r="J10" s="536">
        <v>2</v>
      </c>
      <c r="K10" s="675">
        <v>104</v>
      </c>
      <c r="L10" s="536">
        <v>88</v>
      </c>
      <c r="M10" s="536">
        <v>8</v>
      </c>
      <c r="N10" s="536">
        <v>4</v>
      </c>
    </row>
    <row r="11" spans="1:14" ht="12" customHeight="1">
      <c r="A11" s="658" t="s">
        <v>987</v>
      </c>
      <c r="B11" s="659"/>
      <c r="C11" s="676">
        <v>101</v>
      </c>
      <c r="D11" s="660">
        <v>100</v>
      </c>
      <c r="E11" s="526" t="s">
        <v>319</v>
      </c>
      <c r="F11" s="661" t="s">
        <v>319</v>
      </c>
      <c r="G11" s="676">
        <v>93</v>
      </c>
      <c r="H11" s="526">
        <v>92</v>
      </c>
      <c r="I11" s="526" t="s">
        <v>319</v>
      </c>
      <c r="J11" s="526" t="s">
        <v>319</v>
      </c>
      <c r="K11" s="677">
        <v>8</v>
      </c>
      <c r="L11" s="526">
        <v>8</v>
      </c>
      <c r="M11" s="526" t="s">
        <v>319</v>
      </c>
      <c r="N11" s="526" t="s">
        <v>319</v>
      </c>
    </row>
    <row r="12" spans="1:14" ht="12" customHeight="1">
      <c r="A12" s="646" t="s">
        <v>988</v>
      </c>
      <c r="B12" s="647"/>
      <c r="C12" s="648">
        <v>2838</v>
      </c>
      <c r="D12" s="656">
        <v>2373</v>
      </c>
      <c r="E12" s="536">
        <v>295</v>
      </c>
      <c r="F12" s="657">
        <v>66</v>
      </c>
      <c r="G12" s="648">
        <v>1631</v>
      </c>
      <c r="H12" s="536">
        <v>1354</v>
      </c>
      <c r="I12" s="536">
        <v>208</v>
      </c>
      <c r="J12" s="536">
        <v>9</v>
      </c>
      <c r="K12" s="675">
        <v>1207</v>
      </c>
      <c r="L12" s="536">
        <v>1019</v>
      </c>
      <c r="M12" s="536">
        <v>87</v>
      </c>
      <c r="N12" s="536">
        <v>57</v>
      </c>
    </row>
    <row r="13" spans="1:14" ht="12" customHeight="1">
      <c r="A13" s="646" t="s">
        <v>989</v>
      </c>
      <c r="B13" s="647"/>
      <c r="C13" s="648">
        <v>772</v>
      </c>
      <c r="D13" s="656">
        <v>624</v>
      </c>
      <c r="E13" s="536">
        <v>97</v>
      </c>
      <c r="F13" s="657">
        <v>28</v>
      </c>
      <c r="G13" s="648">
        <v>501</v>
      </c>
      <c r="H13" s="536">
        <v>414</v>
      </c>
      <c r="I13" s="536">
        <v>72</v>
      </c>
      <c r="J13" s="536">
        <v>4</v>
      </c>
      <c r="K13" s="675">
        <v>271</v>
      </c>
      <c r="L13" s="536">
        <v>210</v>
      </c>
      <c r="M13" s="536">
        <v>25</v>
      </c>
      <c r="N13" s="536">
        <v>24</v>
      </c>
    </row>
    <row r="14" spans="1:14" ht="12" customHeight="1">
      <c r="A14" s="646" t="s">
        <v>990</v>
      </c>
      <c r="B14" s="647"/>
      <c r="C14" s="648">
        <v>590</v>
      </c>
      <c r="D14" s="656">
        <v>487</v>
      </c>
      <c r="E14" s="536">
        <v>74</v>
      </c>
      <c r="F14" s="657">
        <v>15</v>
      </c>
      <c r="G14" s="648">
        <v>343</v>
      </c>
      <c r="H14" s="536">
        <v>279</v>
      </c>
      <c r="I14" s="536">
        <v>56</v>
      </c>
      <c r="J14" s="536">
        <v>3</v>
      </c>
      <c r="K14" s="675">
        <v>247</v>
      </c>
      <c r="L14" s="536">
        <v>208</v>
      </c>
      <c r="M14" s="536">
        <v>18</v>
      </c>
      <c r="N14" s="536">
        <v>12</v>
      </c>
    </row>
    <row r="15" spans="1:14" ht="12" customHeight="1">
      <c r="A15" s="646" t="s">
        <v>991</v>
      </c>
      <c r="B15" s="647"/>
      <c r="C15" s="648">
        <v>1224</v>
      </c>
      <c r="D15" s="656">
        <v>973</v>
      </c>
      <c r="E15" s="536">
        <v>186</v>
      </c>
      <c r="F15" s="657">
        <v>38</v>
      </c>
      <c r="G15" s="648">
        <v>737</v>
      </c>
      <c r="H15" s="536">
        <v>572</v>
      </c>
      <c r="I15" s="536">
        <v>148</v>
      </c>
      <c r="J15" s="536">
        <v>1</v>
      </c>
      <c r="K15" s="675">
        <v>487</v>
      </c>
      <c r="L15" s="536">
        <v>401</v>
      </c>
      <c r="M15" s="536">
        <v>38</v>
      </c>
      <c r="N15" s="536">
        <v>37</v>
      </c>
    </row>
    <row r="16" spans="1:14" ht="12" customHeight="1">
      <c r="A16" s="646" t="s">
        <v>992</v>
      </c>
      <c r="B16" s="647"/>
      <c r="C16" s="648">
        <v>967</v>
      </c>
      <c r="D16" s="656">
        <v>796</v>
      </c>
      <c r="E16" s="536">
        <v>110</v>
      </c>
      <c r="F16" s="657">
        <v>34</v>
      </c>
      <c r="G16" s="648">
        <v>567</v>
      </c>
      <c r="H16" s="536">
        <v>470</v>
      </c>
      <c r="I16" s="536">
        <v>79</v>
      </c>
      <c r="J16" s="536">
        <v>5</v>
      </c>
      <c r="K16" s="675">
        <v>400</v>
      </c>
      <c r="L16" s="536">
        <v>326</v>
      </c>
      <c r="M16" s="536">
        <v>31</v>
      </c>
      <c r="N16" s="536">
        <v>29</v>
      </c>
    </row>
    <row r="17" spans="1:14" ht="12" customHeight="1">
      <c r="A17" s="652" t="s">
        <v>993</v>
      </c>
      <c r="B17" s="653"/>
      <c r="C17" s="673">
        <v>796</v>
      </c>
      <c r="D17" s="654">
        <v>633</v>
      </c>
      <c r="E17" s="546">
        <v>96</v>
      </c>
      <c r="F17" s="655">
        <v>17</v>
      </c>
      <c r="G17" s="673">
        <v>442</v>
      </c>
      <c r="H17" s="546">
        <v>345</v>
      </c>
      <c r="I17" s="546">
        <v>68</v>
      </c>
      <c r="J17" s="546">
        <v>4</v>
      </c>
      <c r="K17" s="674">
        <v>354</v>
      </c>
      <c r="L17" s="546">
        <v>288</v>
      </c>
      <c r="M17" s="546">
        <v>28</v>
      </c>
      <c r="N17" s="546">
        <v>13</v>
      </c>
    </row>
    <row r="18" spans="1:14" ht="12" customHeight="1">
      <c r="A18" s="646" t="s">
        <v>994</v>
      </c>
      <c r="B18" s="647"/>
      <c r="C18" s="648">
        <v>606</v>
      </c>
      <c r="D18" s="656">
        <v>475</v>
      </c>
      <c r="E18" s="536">
        <v>85</v>
      </c>
      <c r="F18" s="657">
        <v>26</v>
      </c>
      <c r="G18" s="648">
        <v>339</v>
      </c>
      <c r="H18" s="536">
        <v>256</v>
      </c>
      <c r="I18" s="536">
        <v>66</v>
      </c>
      <c r="J18" s="536">
        <v>8</v>
      </c>
      <c r="K18" s="675">
        <v>267</v>
      </c>
      <c r="L18" s="536">
        <v>219</v>
      </c>
      <c r="M18" s="536">
        <v>19</v>
      </c>
      <c r="N18" s="536">
        <v>18</v>
      </c>
    </row>
    <row r="19" spans="1:14" ht="12" customHeight="1">
      <c r="A19" s="646" t="s">
        <v>995</v>
      </c>
      <c r="B19" s="647"/>
      <c r="C19" s="648">
        <v>829</v>
      </c>
      <c r="D19" s="656">
        <v>682</v>
      </c>
      <c r="E19" s="536">
        <v>92</v>
      </c>
      <c r="F19" s="657">
        <v>22</v>
      </c>
      <c r="G19" s="648">
        <v>492</v>
      </c>
      <c r="H19" s="536">
        <v>410</v>
      </c>
      <c r="I19" s="536">
        <v>64</v>
      </c>
      <c r="J19" s="536">
        <v>1</v>
      </c>
      <c r="K19" s="675">
        <v>337</v>
      </c>
      <c r="L19" s="536">
        <v>272</v>
      </c>
      <c r="M19" s="536">
        <v>28</v>
      </c>
      <c r="N19" s="536">
        <v>21</v>
      </c>
    </row>
    <row r="20" spans="1:14" ht="12" customHeight="1">
      <c r="A20" s="646" t="s">
        <v>996</v>
      </c>
      <c r="B20" s="647"/>
      <c r="C20" s="648">
        <v>2010</v>
      </c>
      <c r="D20" s="656">
        <v>1704</v>
      </c>
      <c r="E20" s="536">
        <v>179</v>
      </c>
      <c r="F20" s="657">
        <v>36</v>
      </c>
      <c r="G20" s="648">
        <v>1229</v>
      </c>
      <c r="H20" s="536">
        <v>1041</v>
      </c>
      <c r="I20" s="536">
        <v>126</v>
      </c>
      <c r="J20" s="536">
        <v>4</v>
      </c>
      <c r="K20" s="675">
        <v>781</v>
      </c>
      <c r="L20" s="536">
        <v>663</v>
      </c>
      <c r="M20" s="536">
        <v>53</v>
      </c>
      <c r="N20" s="536">
        <v>32</v>
      </c>
    </row>
    <row r="21" spans="1:14" ht="12" customHeight="1">
      <c r="A21" s="658" t="s">
        <v>997</v>
      </c>
      <c r="B21" s="659"/>
      <c r="C21" s="676">
        <v>648</v>
      </c>
      <c r="D21" s="660">
        <v>530</v>
      </c>
      <c r="E21" s="526">
        <v>69</v>
      </c>
      <c r="F21" s="661">
        <v>14</v>
      </c>
      <c r="G21" s="676">
        <v>364</v>
      </c>
      <c r="H21" s="526">
        <v>294</v>
      </c>
      <c r="I21" s="526">
        <v>47</v>
      </c>
      <c r="J21" s="526">
        <v>3</v>
      </c>
      <c r="K21" s="677">
        <v>284</v>
      </c>
      <c r="L21" s="526">
        <v>236</v>
      </c>
      <c r="M21" s="526">
        <v>22</v>
      </c>
      <c r="N21" s="526">
        <v>11</v>
      </c>
    </row>
    <row r="22" spans="1:14" ht="12" customHeight="1">
      <c r="A22" s="646" t="s">
        <v>998</v>
      </c>
      <c r="B22" s="647"/>
      <c r="C22" s="648">
        <v>1031</v>
      </c>
      <c r="D22" s="656">
        <v>823</v>
      </c>
      <c r="E22" s="536">
        <v>138</v>
      </c>
      <c r="F22" s="657">
        <v>36</v>
      </c>
      <c r="G22" s="648">
        <v>578</v>
      </c>
      <c r="H22" s="536">
        <v>461</v>
      </c>
      <c r="I22" s="536">
        <v>91</v>
      </c>
      <c r="J22" s="536">
        <v>5</v>
      </c>
      <c r="K22" s="675">
        <v>453</v>
      </c>
      <c r="L22" s="536">
        <v>362</v>
      </c>
      <c r="M22" s="536">
        <v>47</v>
      </c>
      <c r="N22" s="536">
        <v>31</v>
      </c>
    </row>
    <row r="23" spans="1:14" ht="12" customHeight="1">
      <c r="A23" s="646" t="s">
        <v>999</v>
      </c>
      <c r="B23" s="647"/>
      <c r="C23" s="648">
        <v>377</v>
      </c>
      <c r="D23" s="656">
        <v>305</v>
      </c>
      <c r="E23" s="536">
        <v>43</v>
      </c>
      <c r="F23" s="657">
        <v>9</v>
      </c>
      <c r="G23" s="648">
        <v>217</v>
      </c>
      <c r="H23" s="536">
        <v>173</v>
      </c>
      <c r="I23" s="536">
        <v>29</v>
      </c>
      <c r="J23" s="536">
        <v>1</v>
      </c>
      <c r="K23" s="675">
        <v>160</v>
      </c>
      <c r="L23" s="536">
        <v>132</v>
      </c>
      <c r="M23" s="536">
        <v>14</v>
      </c>
      <c r="N23" s="536">
        <v>8</v>
      </c>
    </row>
    <row r="24" spans="1:14" ht="12" customHeight="1">
      <c r="A24" s="646" t="s">
        <v>1000</v>
      </c>
      <c r="B24" s="647"/>
      <c r="C24" s="648">
        <v>497</v>
      </c>
      <c r="D24" s="656">
        <v>392</v>
      </c>
      <c r="E24" s="536">
        <v>66</v>
      </c>
      <c r="F24" s="657">
        <v>15</v>
      </c>
      <c r="G24" s="648">
        <v>267</v>
      </c>
      <c r="H24" s="536">
        <v>209</v>
      </c>
      <c r="I24" s="536">
        <v>41</v>
      </c>
      <c r="J24" s="536">
        <v>2</v>
      </c>
      <c r="K24" s="675">
        <v>230</v>
      </c>
      <c r="L24" s="536">
        <v>183</v>
      </c>
      <c r="M24" s="536">
        <v>25</v>
      </c>
      <c r="N24" s="536">
        <v>13</v>
      </c>
    </row>
    <row r="25" spans="1:14" ht="12" customHeight="1">
      <c r="A25" s="646" t="s">
        <v>1001</v>
      </c>
      <c r="B25" s="647"/>
      <c r="C25" s="648">
        <v>287</v>
      </c>
      <c r="D25" s="656">
        <v>227</v>
      </c>
      <c r="E25" s="536">
        <v>43</v>
      </c>
      <c r="F25" s="657">
        <v>8</v>
      </c>
      <c r="G25" s="648">
        <v>160</v>
      </c>
      <c r="H25" s="536">
        <v>123</v>
      </c>
      <c r="I25" s="536">
        <v>31</v>
      </c>
      <c r="J25" s="536">
        <v>2</v>
      </c>
      <c r="K25" s="675">
        <v>127</v>
      </c>
      <c r="L25" s="536">
        <v>104</v>
      </c>
      <c r="M25" s="536">
        <v>12</v>
      </c>
      <c r="N25" s="536">
        <v>6</v>
      </c>
    </row>
    <row r="26" spans="1:14" ht="12" customHeight="1">
      <c r="A26" s="646" t="s">
        <v>1002</v>
      </c>
      <c r="B26" s="647"/>
      <c r="C26" s="648">
        <v>235</v>
      </c>
      <c r="D26" s="656">
        <v>191</v>
      </c>
      <c r="E26" s="536">
        <v>28</v>
      </c>
      <c r="F26" s="657">
        <v>2</v>
      </c>
      <c r="G26" s="648">
        <v>133</v>
      </c>
      <c r="H26" s="536">
        <v>110</v>
      </c>
      <c r="I26" s="536">
        <v>16</v>
      </c>
      <c r="J26" s="536" t="s">
        <v>319</v>
      </c>
      <c r="K26" s="675">
        <v>102</v>
      </c>
      <c r="L26" s="536">
        <v>81</v>
      </c>
      <c r="M26" s="536">
        <v>12</v>
      </c>
      <c r="N26" s="536">
        <v>2</v>
      </c>
    </row>
    <row r="27" spans="1:14" ht="12" customHeight="1">
      <c r="A27" s="652" t="s">
        <v>1003</v>
      </c>
      <c r="B27" s="653"/>
      <c r="C27" s="678">
        <v>388</v>
      </c>
      <c r="D27" s="654">
        <v>305</v>
      </c>
      <c r="E27" s="546">
        <v>54</v>
      </c>
      <c r="F27" s="655">
        <v>15</v>
      </c>
      <c r="G27" s="678">
        <v>223</v>
      </c>
      <c r="H27" s="546">
        <v>173</v>
      </c>
      <c r="I27" s="546">
        <v>41</v>
      </c>
      <c r="J27" s="546">
        <v>3</v>
      </c>
      <c r="K27" s="679">
        <v>165</v>
      </c>
      <c r="L27" s="546">
        <v>132</v>
      </c>
      <c r="M27" s="546">
        <v>13</v>
      </c>
      <c r="N27" s="546">
        <v>12</v>
      </c>
    </row>
    <row r="28" spans="1:14" ht="12" customHeight="1">
      <c r="A28" s="646" t="s">
        <v>1004</v>
      </c>
      <c r="B28" s="647"/>
      <c r="C28" s="648">
        <v>1148</v>
      </c>
      <c r="D28" s="656">
        <v>1028</v>
      </c>
      <c r="E28" s="536">
        <v>79</v>
      </c>
      <c r="F28" s="657">
        <v>18</v>
      </c>
      <c r="G28" s="648">
        <v>656</v>
      </c>
      <c r="H28" s="536">
        <v>588</v>
      </c>
      <c r="I28" s="536">
        <v>56</v>
      </c>
      <c r="J28" s="536">
        <v>1</v>
      </c>
      <c r="K28" s="675">
        <v>492</v>
      </c>
      <c r="L28" s="536">
        <v>440</v>
      </c>
      <c r="M28" s="536">
        <v>23</v>
      </c>
      <c r="N28" s="536">
        <v>17</v>
      </c>
    </row>
    <row r="29" spans="1:14" ht="12" customHeight="1">
      <c r="A29" s="646" t="s">
        <v>1005</v>
      </c>
      <c r="B29" s="647"/>
      <c r="C29" s="648">
        <v>178</v>
      </c>
      <c r="D29" s="656">
        <v>141</v>
      </c>
      <c r="E29" s="536">
        <v>18</v>
      </c>
      <c r="F29" s="657">
        <v>6</v>
      </c>
      <c r="G29" s="648">
        <v>84</v>
      </c>
      <c r="H29" s="536">
        <v>64</v>
      </c>
      <c r="I29" s="536">
        <v>11</v>
      </c>
      <c r="J29" s="536">
        <v>1</v>
      </c>
      <c r="K29" s="675">
        <v>94</v>
      </c>
      <c r="L29" s="536">
        <v>77</v>
      </c>
      <c r="M29" s="536">
        <v>7</v>
      </c>
      <c r="N29" s="536">
        <v>5</v>
      </c>
    </row>
    <row r="30" spans="1:14" ht="12" customHeight="1">
      <c r="A30" s="646" t="s">
        <v>1006</v>
      </c>
      <c r="B30" s="647"/>
      <c r="C30" s="648">
        <v>487</v>
      </c>
      <c r="D30" s="656">
        <v>389</v>
      </c>
      <c r="E30" s="536">
        <v>60</v>
      </c>
      <c r="F30" s="657">
        <v>15</v>
      </c>
      <c r="G30" s="648">
        <v>271</v>
      </c>
      <c r="H30" s="536">
        <v>218</v>
      </c>
      <c r="I30" s="536">
        <v>37</v>
      </c>
      <c r="J30" s="536">
        <v>2</v>
      </c>
      <c r="K30" s="675">
        <v>216</v>
      </c>
      <c r="L30" s="536">
        <v>171</v>
      </c>
      <c r="M30" s="536">
        <v>23</v>
      </c>
      <c r="N30" s="536">
        <v>13</v>
      </c>
    </row>
    <row r="31" spans="1:14" ht="12" customHeight="1">
      <c r="A31" s="658" t="s">
        <v>1007</v>
      </c>
      <c r="B31" s="659"/>
      <c r="C31" s="676">
        <v>246</v>
      </c>
      <c r="D31" s="660">
        <v>200</v>
      </c>
      <c r="E31" s="526">
        <v>26</v>
      </c>
      <c r="F31" s="661">
        <v>16</v>
      </c>
      <c r="G31" s="676">
        <v>114</v>
      </c>
      <c r="H31" s="526">
        <v>87</v>
      </c>
      <c r="I31" s="526">
        <v>21</v>
      </c>
      <c r="J31" s="526">
        <v>4</v>
      </c>
      <c r="K31" s="677">
        <v>132</v>
      </c>
      <c r="L31" s="526">
        <v>113</v>
      </c>
      <c r="M31" s="526">
        <v>5</v>
      </c>
      <c r="N31" s="526">
        <v>12</v>
      </c>
    </row>
    <row r="32" spans="1:14" ht="12" customHeight="1">
      <c r="A32" s="646" t="s">
        <v>1008</v>
      </c>
      <c r="B32" s="647"/>
      <c r="C32" s="648">
        <v>303</v>
      </c>
      <c r="D32" s="656">
        <v>256</v>
      </c>
      <c r="E32" s="536">
        <v>31</v>
      </c>
      <c r="F32" s="657">
        <v>8</v>
      </c>
      <c r="G32" s="648">
        <v>178</v>
      </c>
      <c r="H32" s="536">
        <v>145</v>
      </c>
      <c r="I32" s="536">
        <v>24</v>
      </c>
      <c r="J32" s="536">
        <v>3</v>
      </c>
      <c r="K32" s="675">
        <v>125</v>
      </c>
      <c r="L32" s="536">
        <v>111</v>
      </c>
      <c r="M32" s="536">
        <v>7</v>
      </c>
      <c r="N32" s="536">
        <v>5</v>
      </c>
    </row>
    <row r="33" spans="1:14" ht="12" customHeight="1">
      <c r="A33" s="646" t="s">
        <v>1009</v>
      </c>
      <c r="B33" s="647"/>
      <c r="C33" s="648">
        <v>840</v>
      </c>
      <c r="D33" s="656">
        <v>704</v>
      </c>
      <c r="E33" s="536">
        <v>90</v>
      </c>
      <c r="F33" s="657">
        <v>23</v>
      </c>
      <c r="G33" s="648">
        <v>463</v>
      </c>
      <c r="H33" s="536">
        <v>385</v>
      </c>
      <c r="I33" s="536">
        <v>65</v>
      </c>
      <c r="J33" s="536">
        <v>3</v>
      </c>
      <c r="K33" s="675">
        <v>377</v>
      </c>
      <c r="L33" s="536">
        <v>319</v>
      </c>
      <c r="M33" s="536">
        <v>25</v>
      </c>
      <c r="N33" s="536">
        <v>20</v>
      </c>
    </row>
    <row r="34" spans="1:14" ht="12" customHeight="1">
      <c r="A34" s="646" t="s">
        <v>1010</v>
      </c>
      <c r="B34" s="647"/>
      <c r="C34" s="648">
        <v>717</v>
      </c>
      <c r="D34" s="656">
        <v>618</v>
      </c>
      <c r="E34" s="536">
        <v>65</v>
      </c>
      <c r="F34" s="657">
        <v>18</v>
      </c>
      <c r="G34" s="648">
        <v>421</v>
      </c>
      <c r="H34" s="536">
        <v>368</v>
      </c>
      <c r="I34" s="536">
        <v>44</v>
      </c>
      <c r="J34" s="536">
        <v>3</v>
      </c>
      <c r="K34" s="675">
        <v>296</v>
      </c>
      <c r="L34" s="536">
        <v>250</v>
      </c>
      <c r="M34" s="536">
        <v>21</v>
      </c>
      <c r="N34" s="536">
        <v>15</v>
      </c>
    </row>
    <row r="35" spans="1:14" ht="12" customHeight="1">
      <c r="A35" s="646" t="s">
        <v>1011</v>
      </c>
      <c r="B35" s="647"/>
      <c r="C35" s="648">
        <v>530</v>
      </c>
      <c r="D35" s="656">
        <v>471</v>
      </c>
      <c r="E35" s="536">
        <v>40</v>
      </c>
      <c r="F35" s="657">
        <v>4</v>
      </c>
      <c r="G35" s="648">
        <v>292</v>
      </c>
      <c r="H35" s="536">
        <v>255</v>
      </c>
      <c r="I35" s="536">
        <v>28</v>
      </c>
      <c r="J35" s="536" t="s">
        <v>319</v>
      </c>
      <c r="K35" s="675">
        <v>238</v>
      </c>
      <c r="L35" s="536">
        <v>216</v>
      </c>
      <c r="M35" s="536">
        <v>12</v>
      </c>
      <c r="N35" s="536">
        <v>4</v>
      </c>
    </row>
    <row r="36" spans="1:14" ht="12" customHeight="1">
      <c r="A36" s="646" t="s">
        <v>1012</v>
      </c>
      <c r="B36" s="647"/>
      <c r="C36" s="648">
        <v>408</v>
      </c>
      <c r="D36" s="656">
        <v>335</v>
      </c>
      <c r="E36" s="536">
        <v>44</v>
      </c>
      <c r="F36" s="657">
        <v>13</v>
      </c>
      <c r="G36" s="648">
        <v>225</v>
      </c>
      <c r="H36" s="536">
        <v>182</v>
      </c>
      <c r="I36" s="536">
        <v>30</v>
      </c>
      <c r="J36" s="536">
        <v>3</v>
      </c>
      <c r="K36" s="675">
        <v>183</v>
      </c>
      <c r="L36" s="536">
        <v>153</v>
      </c>
      <c r="M36" s="536">
        <v>14</v>
      </c>
      <c r="N36" s="536">
        <v>10</v>
      </c>
    </row>
    <row r="37" spans="1:14" ht="12" customHeight="1">
      <c r="A37" s="652" t="s">
        <v>1013</v>
      </c>
      <c r="B37" s="653"/>
      <c r="C37" s="673">
        <v>335</v>
      </c>
      <c r="D37" s="654">
        <v>256</v>
      </c>
      <c r="E37" s="546">
        <v>48</v>
      </c>
      <c r="F37" s="655">
        <v>15</v>
      </c>
      <c r="G37" s="673">
        <v>170</v>
      </c>
      <c r="H37" s="546">
        <v>134</v>
      </c>
      <c r="I37" s="546">
        <v>25</v>
      </c>
      <c r="J37" s="546">
        <v>4</v>
      </c>
      <c r="K37" s="674">
        <v>165</v>
      </c>
      <c r="L37" s="546">
        <v>122</v>
      </c>
      <c r="M37" s="546">
        <v>23</v>
      </c>
      <c r="N37" s="546">
        <v>11</v>
      </c>
    </row>
    <row r="38" spans="1:14" ht="12" customHeight="1">
      <c r="A38" s="646" t="s">
        <v>1014</v>
      </c>
      <c r="B38" s="647"/>
      <c r="C38" s="648">
        <v>261</v>
      </c>
      <c r="D38" s="656">
        <v>207</v>
      </c>
      <c r="E38" s="536">
        <v>33</v>
      </c>
      <c r="F38" s="657">
        <v>13</v>
      </c>
      <c r="G38" s="648">
        <v>144</v>
      </c>
      <c r="H38" s="536">
        <v>114</v>
      </c>
      <c r="I38" s="536">
        <v>21</v>
      </c>
      <c r="J38" s="536">
        <v>5</v>
      </c>
      <c r="K38" s="675">
        <v>117</v>
      </c>
      <c r="L38" s="536">
        <v>93</v>
      </c>
      <c r="M38" s="536">
        <v>12</v>
      </c>
      <c r="N38" s="536">
        <v>8</v>
      </c>
    </row>
    <row r="39" spans="1:14" ht="12" customHeight="1">
      <c r="A39" s="646" t="s">
        <v>1015</v>
      </c>
      <c r="B39" s="647"/>
      <c r="C39" s="648">
        <v>555</v>
      </c>
      <c r="D39" s="656">
        <v>461</v>
      </c>
      <c r="E39" s="536">
        <v>57</v>
      </c>
      <c r="F39" s="657">
        <v>18</v>
      </c>
      <c r="G39" s="648">
        <v>315</v>
      </c>
      <c r="H39" s="536">
        <v>265</v>
      </c>
      <c r="I39" s="536">
        <v>37</v>
      </c>
      <c r="J39" s="536">
        <v>2</v>
      </c>
      <c r="K39" s="675">
        <v>240</v>
      </c>
      <c r="L39" s="536">
        <v>196</v>
      </c>
      <c r="M39" s="536">
        <v>20</v>
      </c>
      <c r="N39" s="536">
        <v>16</v>
      </c>
    </row>
    <row r="40" spans="1:14" ht="12" customHeight="1">
      <c r="A40" s="646" t="s">
        <v>1016</v>
      </c>
      <c r="B40" s="647"/>
      <c r="C40" s="648">
        <v>578</v>
      </c>
      <c r="D40" s="656">
        <v>501</v>
      </c>
      <c r="E40" s="536">
        <v>54</v>
      </c>
      <c r="F40" s="657">
        <v>14</v>
      </c>
      <c r="G40" s="648">
        <v>337</v>
      </c>
      <c r="H40" s="536">
        <v>292</v>
      </c>
      <c r="I40" s="536">
        <v>37</v>
      </c>
      <c r="J40" s="536">
        <v>2</v>
      </c>
      <c r="K40" s="675">
        <v>241</v>
      </c>
      <c r="L40" s="536">
        <v>209</v>
      </c>
      <c r="M40" s="536">
        <v>17</v>
      </c>
      <c r="N40" s="536">
        <v>12</v>
      </c>
    </row>
    <row r="41" spans="1:14" ht="12" customHeight="1">
      <c r="A41" s="658" t="s">
        <v>1017</v>
      </c>
      <c r="B41" s="659"/>
      <c r="C41" s="676">
        <v>232</v>
      </c>
      <c r="D41" s="660">
        <v>180</v>
      </c>
      <c r="E41" s="526">
        <v>28</v>
      </c>
      <c r="F41" s="661">
        <v>14</v>
      </c>
      <c r="G41" s="676">
        <v>123</v>
      </c>
      <c r="H41" s="526">
        <v>92</v>
      </c>
      <c r="I41" s="526">
        <v>23</v>
      </c>
      <c r="J41" s="526">
        <v>3</v>
      </c>
      <c r="K41" s="677">
        <v>109</v>
      </c>
      <c r="L41" s="526">
        <v>88</v>
      </c>
      <c r="M41" s="526">
        <v>5</v>
      </c>
      <c r="N41" s="526">
        <v>11</v>
      </c>
    </row>
    <row r="42" spans="1:14" ht="12" customHeight="1">
      <c r="A42" s="646" t="s">
        <v>1018</v>
      </c>
      <c r="B42" s="647"/>
      <c r="C42" s="648">
        <v>1698</v>
      </c>
      <c r="D42" s="656">
        <v>1471</v>
      </c>
      <c r="E42" s="536">
        <v>138</v>
      </c>
      <c r="F42" s="657">
        <v>28</v>
      </c>
      <c r="G42" s="648">
        <v>984</v>
      </c>
      <c r="H42" s="536">
        <v>840</v>
      </c>
      <c r="I42" s="536">
        <v>102</v>
      </c>
      <c r="J42" s="536">
        <v>4</v>
      </c>
      <c r="K42" s="675">
        <v>714</v>
      </c>
      <c r="L42" s="536">
        <v>631</v>
      </c>
      <c r="M42" s="536">
        <v>36</v>
      </c>
      <c r="N42" s="536">
        <v>24</v>
      </c>
    </row>
    <row r="43" spans="1:14" ht="12" customHeight="1">
      <c r="A43" s="646" t="s">
        <v>1019</v>
      </c>
      <c r="B43" s="647"/>
      <c r="C43" s="648">
        <v>241</v>
      </c>
      <c r="D43" s="656">
        <v>195</v>
      </c>
      <c r="E43" s="536">
        <v>35</v>
      </c>
      <c r="F43" s="657">
        <v>8</v>
      </c>
      <c r="G43" s="648">
        <v>131</v>
      </c>
      <c r="H43" s="536">
        <v>103</v>
      </c>
      <c r="I43" s="536">
        <v>25</v>
      </c>
      <c r="J43" s="536">
        <v>1</v>
      </c>
      <c r="K43" s="675">
        <v>110</v>
      </c>
      <c r="L43" s="536">
        <v>92</v>
      </c>
      <c r="M43" s="536">
        <v>10</v>
      </c>
      <c r="N43" s="536">
        <v>7</v>
      </c>
    </row>
    <row r="44" spans="1:14" ht="12" customHeight="1">
      <c r="A44" s="646" t="s">
        <v>1020</v>
      </c>
      <c r="B44" s="647"/>
      <c r="C44" s="648">
        <v>286</v>
      </c>
      <c r="D44" s="656">
        <v>235</v>
      </c>
      <c r="E44" s="536">
        <v>31</v>
      </c>
      <c r="F44" s="657">
        <v>9</v>
      </c>
      <c r="G44" s="648">
        <v>140</v>
      </c>
      <c r="H44" s="536">
        <v>114</v>
      </c>
      <c r="I44" s="536">
        <v>22</v>
      </c>
      <c r="J44" s="536">
        <v>1</v>
      </c>
      <c r="K44" s="675">
        <v>146</v>
      </c>
      <c r="L44" s="536">
        <v>121</v>
      </c>
      <c r="M44" s="536">
        <v>9</v>
      </c>
      <c r="N44" s="536">
        <v>8</v>
      </c>
    </row>
    <row r="45" spans="1:14" ht="12" customHeight="1">
      <c r="A45" s="646" t="s">
        <v>1021</v>
      </c>
      <c r="B45" s="647"/>
      <c r="C45" s="648">
        <v>395</v>
      </c>
      <c r="D45" s="656">
        <v>338</v>
      </c>
      <c r="E45" s="536">
        <v>41</v>
      </c>
      <c r="F45" s="657">
        <v>10</v>
      </c>
      <c r="G45" s="648">
        <v>227</v>
      </c>
      <c r="H45" s="536">
        <v>187</v>
      </c>
      <c r="I45" s="536">
        <v>35</v>
      </c>
      <c r="J45" s="536">
        <v>2</v>
      </c>
      <c r="K45" s="675">
        <v>168</v>
      </c>
      <c r="L45" s="536">
        <v>151</v>
      </c>
      <c r="M45" s="536">
        <v>6</v>
      </c>
      <c r="N45" s="536">
        <v>8</v>
      </c>
    </row>
    <row r="46" spans="1:14" ht="12" customHeight="1">
      <c r="A46" s="646" t="s">
        <v>1022</v>
      </c>
      <c r="B46" s="647"/>
      <c r="C46" s="648">
        <v>439</v>
      </c>
      <c r="D46" s="656">
        <v>372</v>
      </c>
      <c r="E46" s="536">
        <v>50</v>
      </c>
      <c r="F46" s="657">
        <v>8</v>
      </c>
      <c r="G46" s="648">
        <v>244</v>
      </c>
      <c r="H46" s="536">
        <v>204</v>
      </c>
      <c r="I46" s="536">
        <v>35</v>
      </c>
      <c r="J46" s="536">
        <v>1</v>
      </c>
      <c r="K46" s="675">
        <v>195</v>
      </c>
      <c r="L46" s="536">
        <v>168</v>
      </c>
      <c r="M46" s="536">
        <v>15</v>
      </c>
      <c r="N46" s="536">
        <v>7</v>
      </c>
    </row>
    <row r="47" spans="1:14" ht="12" customHeight="1">
      <c r="A47" s="652" t="s">
        <v>1023</v>
      </c>
      <c r="B47" s="653"/>
      <c r="C47" s="673">
        <v>482</v>
      </c>
      <c r="D47" s="654">
        <v>426</v>
      </c>
      <c r="E47" s="546">
        <v>35</v>
      </c>
      <c r="F47" s="655">
        <v>9</v>
      </c>
      <c r="G47" s="673">
        <v>270</v>
      </c>
      <c r="H47" s="546">
        <v>235</v>
      </c>
      <c r="I47" s="546">
        <v>27</v>
      </c>
      <c r="J47" s="546">
        <v>2</v>
      </c>
      <c r="K47" s="674">
        <v>212</v>
      </c>
      <c r="L47" s="546">
        <v>191</v>
      </c>
      <c r="M47" s="546">
        <v>8</v>
      </c>
      <c r="N47" s="546">
        <v>7</v>
      </c>
    </row>
    <row r="48" spans="1:14" ht="12" customHeight="1">
      <c r="A48" s="646" t="s">
        <v>1024</v>
      </c>
      <c r="B48" s="647"/>
      <c r="C48" s="648">
        <v>310</v>
      </c>
      <c r="D48" s="656">
        <v>270</v>
      </c>
      <c r="E48" s="536">
        <v>23</v>
      </c>
      <c r="F48" s="657">
        <v>4</v>
      </c>
      <c r="G48" s="648">
        <v>169</v>
      </c>
      <c r="H48" s="536">
        <v>150</v>
      </c>
      <c r="I48" s="536">
        <v>11</v>
      </c>
      <c r="J48" s="536">
        <v>1</v>
      </c>
      <c r="K48" s="675">
        <v>141</v>
      </c>
      <c r="L48" s="536">
        <v>120</v>
      </c>
      <c r="M48" s="536">
        <v>12</v>
      </c>
      <c r="N48" s="536">
        <v>3</v>
      </c>
    </row>
    <row r="49" spans="1:14" ht="12" customHeight="1">
      <c r="A49" s="646" t="s">
        <v>1025</v>
      </c>
      <c r="B49" s="647"/>
      <c r="C49" s="648">
        <v>1622</v>
      </c>
      <c r="D49" s="656">
        <v>1418</v>
      </c>
      <c r="E49" s="536">
        <v>125</v>
      </c>
      <c r="F49" s="657">
        <v>32</v>
      </c>
      <c r="G49" s="648">
        <v>969</v>
      </c>
      <c r="H49" s="536">
        <v>849</v>
      </c>
      <c r="I49" s="536">
        <v>85</v>
      </c>
      <c r="J49" s="536">
        <v>10</v>
      </c>
      <c r="K49" s="675">
        <v>653</v>
      </c>
      <c r="L49" s="536">
        <v>569</v>
      </c>
      <c r="M49" s="536">
        <v>40</v>
      </c>
      <c r="N49" s="536">
        <v>22</v>
      </c>
    </row>
    <row r="50" spans="1:14" ht="12" customHeight="1">
      <c r="A50" s="646" t="s">
        <v>1026</v>
      </c>
      <c r="B50" s="647"/>
      <c r="C50" s="648">
        <v>1112</v>
      </c>
      <c r="D50" s="656">
        <v>964</v>
      </c>
      <c r="E50" s="536">
        <v>92</v>
      </c>
      <c r="F50" s="657">
        <v>23</v>
      </c>
      <c r="G50" s="648">
        <v>642</v>
      </c>
      <c r="H50" s="536">
        <v>545</v>
      </c>
      <c r="I50" s="536">
        <v>71</v>
      </c>
      <c r="J50" s="536">
        <v>2</v>
      </c>
      <c r="K50" s="675">
        <v>470</v>
      </c>
      <c r="L50" s="536">
        <v>419</v>
      </c>
      <c r="M50" s="536">
        <v>21</v>
      </c>
      <c r="N50" s="536">
        <v>21</v>
      </c>
    </row>
    <row r="51" spans="1:14" ht="12" customHeight="1">
      <c r="A51" s="658" t="s">
        <v>1027</v>
      </c>
      <c r="B51" s="659"/>
      <c r="C51" s="676">
        <v>927</v>
      </c>
      <c r="D51" s="660">
        <v>796</v>
      </c>
      <c r="E51" s="526">
        <v>78</v>
      </c>
      <c r="F51" s="661">
        <v>24</v>
      </c>
      <c r="G51" s="676">
        <v>530</v>
      </c>
      <c r="H51" s="526">
        <v>445</v>
      </c>
      <c r="I51" s="526">
        <v>60</v>
      </c>
      <c r="J51" s="526">
        <v>4</v>
      </c>
      <c r="K51" s="677">
        <v>397</v>
      </c>
      <c r="L51" s="526">
        <v>351</v>
      </c>
      <c r="M51" s="526">
        <v>18</v>
      </c>
      <c r="N51" s="526">
        <v>20</v>
      </c>
    </row>
    <row r="52" spans="1:14" ht="12" customHeight="1">
      <c r="A52" s="646" t="s">
        <v>1028</v>
      </c>
      <c r="B52" s="647"/>
      <c r="C52" s="648">
        <v>1299</v>
      </c>
      <c r="D52" s="656">
        <v>1111</v>
      </c>
      <c r="E52" s="536">
        <v>98</v>
      </c>
      <c r="F52" s="657">
        <v>31</v>
      </c>
      <c r="G52" s="648">
        <v>770</v>
      </c>
      <c r="H52" s="536">
        <v>658</v>
      </c>
      <c r="I52" s="536">
        <v>69</v>
      </c>
      <c r="J52" s="536">
        <v>5</v>
      </c>
      <c r="K52" s="675">
        <v>529</v>
      </c>
      <c r="L52" s="536">
        <v>453</v>
      </c>
      <c r="M52" s="536">
        <v>29</v>
      </c>
      <c r="N52" s="536">
        <v>26</v>
      </c>
    </row>
    <row r="53" spans="1:14" ht="12" customHeight="1">
      <c r="A53" s="646" t="s">
        <v>1029</v>
      </c>
      <c r="B53" s="647"/>
      <c r="C53" s="648">
        <v>845</v>
      </c>
      <c r="D53" s="656">
        <v>740</v>
      </c>
      <c r="E53" s="536">
        <v>72</v>
      </c>
      <c r="F53" s="657">
        <v>12</v>
      </c>
      <c r="G53" s="648">
        <v>499</v>
      </c>
      <c r="H53" s="536">
        <v>438</v>
      </c>
      <c r="I53" s="536">
        <v>48</v>
      </c>
      <c r="J53" s="536" t="s">
        <v>319</v>
      </c>
      <c r="K53" s="675">
        <v>346</v>
      </c>
      <c r="L53" s="536">
        <v>302</v>
      </c>
      <c r="M53" s="536">
        <v>24</v>
      </c>
      <c r="N53" s="536">
        <v>12</v>
      </c>
    </row>
    <row r="54" spans="1:14" ht="12" customHeight="1">
      <c r="A54" s="646" t="s">
        <v>1030</v>
      </c>
      <c r="B54" s="647"/>
      <c r="C54" s="648">
        <v>840</v>
      </c>
      <c r="D54" s="656">
        <v>770</v>
      </c>
      <c r="E54" s="536">
        <v>52</v>
      </c>
      <c r="F54" s="657">
        <v>5</v>
      </c>
      <c r="G54" s="648">
        <v>508</v>
      </c>
      <c r="H54" s="536">
        <v>465</v>
      </c>
      <c r="I54" s="536">
        <v>37</v>
      </c>
      <c r="J54" s="536" t="s">
        <v>319</v>
      </c>
      <c r="K54" s="675">
        <v>332</v>
      </c>
      <c r="L54" s="536">
        <v>305</v>
      </c>
      <c r="M54" s="536">
        <v>15</v>
      </c>
      <c r="N54" s="536">
        <v>5</v>
      </c>
    </row>
    <row r="55" spans="1:14" ht="12" customHeight="1">
      <c r="A55" s="646" t="s">
        <v>1031</v>
      </c>
      <c r="B55" s="647"/>
      <c r="C55" s="648">
        <v>485</v>
      </c>
      <c r="D55" s="656">
        <v>413</v>
      </c>
      <c r="E55" s="536">
        <v>49</v>
      </c>
      <c r="F55" s="657">
        <v>7</v>
      </c>
      <c r="G55" s="648">
        <v>258</v>
      </c>
      <c r="H55" s="536">
        <v>222</v>
      </c>
      <c r="I55" s="536">
        <v>29</v>
      </c>
      <c r="J55" s="536" t="s">
        <v>319</v>
      </c>
      <c r="K55" s="675">
        <v>227</v>
      </c>
      <c r="L55" s="536">
        <v>191</v>
      </c>
      <c r="M55" s="536">
        <v>20</v>
      </c>
      <c r="N55" s="536">
        <v>7</v>
      </c>
    </row>
    <row r="56" spans="1:14" ht="12" customHeight="1">
      <c r="A56" s="646" t="s">
        <v>1032</v>
      </c>
      <c r="B56" s="647"/>
      <c r="C56" s="648">
        <v>677</v>
      </c>
      <c r="D56" s="656">
        <v>632</v>
      </c>
      <c r="E56" s="536">
        <v>29</v>
      </c>
      <c r="F56" s="657">
        <v>7</v>
      </c>
      <c r="G56" s="648">
        <v>369</v>
      </c>
      <c r="H56" s="536">
        <v>345</v>
      </c>
      <c r="I56" s="536">
        <v>18</v>
      </c>
      <c r="J56" s="536">
        <v>1</v>
      </c>
      <c r="K56" s="675">
        <v>308</v>
      </c>
      <c r="L56" s="536">
        <v>287</v>
      </c>
      <c r="M56" s="536">
        <v>11</v>
      </c>
      <c r="N56" s="536">
        <v>6</v>
      </c>
    </row>
    <row r="57" spans="1:14" ht="12" customHeight="1">
      <c r="A57" s="652" t="s">
        <v>1033</v>
      </c>
      <c r="B57" s="653"/>
      <c r="C57" s="673">
        <v>554</v>
      </c>
      <c r="D57" s="654">
        <v>500</v>
      </c>
      <c r="E57" s="546">
        <v>43</v>
      </c>
      <c r="F57" s="655">
        <v>10</v>
      </c>
      <c r="G57" s="673">
        <v>318</v>
      </c>
      <c r="H57" s="546">
        <v>280</v>
      </c>
      <c r="I57" s="546">
        <v>35</v>
      </c>
      <c r="J57" s="546">
        <v>2</v>
      </c>
      <c r="K57" s="674">
        <v>236</v>
      </c>
      <c r="L57" s="546">
        <v>220</v>
      </c>
      <c r="M57" s="546">
        <v>8</v>
      </c>
      <c r="N57" s="546">
        <v>8</v>
      </c>
    </row>
    <row r="58" spans="1:14" ht="12" customHeight="1">
      <c r="A58" s="646" t="s">
        <v>1034</v>
      </c>
      <c r="B58" s="647"/>
      <c r="C58" s="648">
        <v>1954</v>
      </c>
      <c r="D58" s="656">
        <v>1705</v>
      </c>
      <c r="E58" s="536">
        <v>166</v>
      </c>
      <c r="F58" s="657">
        <v>13</v>
      </c>
      <c r="G58" s="648">
        <v>1058</v>
      </c>
      <c r="H58" s="536">
        <v>894</v>
      </c>
      <c r="I58" s="536">
        <v>122</v>
      </c>
      <c r="J58" s="536">
        <v>2</v>
      </c>
      <c r="K58" s="675">
        <v>896</v>
      </c>
      <c r="L58" s="536">
        <v>811</v>
      </c>
      <c r="M58" s="536">
        <v>44</v>
      </c>
      <c r="N58" s="536">
        <v>11</v>
      </c>
    </row>
    <row r="59" spans="1:14" ht="12" customHeight="1">
      <c r="A59" s="646" t="s">
        <v>1035</v>
      </c>
      <c r="B59" s="647"/>
      <c r="C59" s="648">
        <v>1499</v>
      </c>
      <c r="D59" s="656">
        <v>1310</v>
      </c>
      <c r="E59" s="536">
        <v>131</v>
      </c>
      <c r="F59" s="657">
        <v>13</v>
      </c>
      <c r="G59" s="648">
        <v>792</v>
      </c>
      <c r="H59" s="536">
        <v>669</v>
      </c>
      <c r="I59" s="536">
        <v>94</v>
      </c>
      <c r="J59" s="536">
        <v>5</v>
      </c>
      <c r="K59" s="675">
        <v>707</v>
      </c>
      <c r="L59" s="536">
        <v>641</v>
      </c>
      <c r="M59" s="536">
        <v>37</v>
      </c>
      <c r="N59" s="536">
        <v>8</v>
      </c>
    </row>
    <row r="60" spans="1:14" ht="12" customHeight="1">
      <c r="A60" s="646" t="s">
        <v>1036</v>
      </c>
      <c r="B60" s="647"/>
      <c r="C60" s="648">
        <v>727</v>
      </c>
      <c r="D60" s="656">
        <v>652</v>
      </c>
      <c r="E60" s="536">
        <v>58</v>
      </c>
      <c r="F60" s="657">
        <v>14</v>
      </c>
      <c r="G60" s="648">
        <v>395</v>
      </c>
      <c r="H60" s="536">
        <v>349</v>
      </c>
      <c r="I60" s="536">
        <v>45</v>
      </c>
      <c r="J60" s="536">
        <v>1</v>
      </c>
      <c r="K60" s="675">
        <v>332</v>
      </c>
      <c r="L60" s="536">
        <v>303</v>
      </c>
      <c r="M60" s="536">
        <v>13</v>
      </c>
      <c r="N60" s="536">
        <v>13</v>
      </c>
    </row>
    <row r="61" spans="1:14" ht="12" customHeight="1">
      <c r="A61" s="658" t="s">
        <v>1037</v>
      </c>
      <c r="B61" s="659"/>
      <c r="C61" s="676">
        <v>448</v>
      </c>
      <c r="D61" s="660">
        <v>373</v>
      </c>
      <c r="E61" s="526">
        <v>50</v>
      </c>
      <c r="F61" s="661">
        <v>20</v>
      </c>
      <c r="G61" s="676">
        <v>268</v>
      </c>
      <c r="H61" s="526">
        <v>222</v>
      </c>
      <c r="I61" s="526">
        <v>41</v>
      </c>
      <c r="J61" s="526">
        <v>3</v>
      </c>
      <c r="K61" s="677">
        <v>180</v>
      </c>
      <c r="L61" s="526">
        <v>151</v>
      </c>
      <c r="M61" s="526">
        <v>9</v>
      </c>
      <c r="N61" s="526">
        <v>17</v>
      </c>
    </row>
    <row r="62" spans="1:14" ht="12" customHeight="1">
      <c r="A62" s="646" t="s">
        <v>1039</v>
      </c>
      <c r="B62" s="647"/>
      <c r="C62" s="648">
        <v>867</v>
      </c>
      <c r="D62" s="656">
        <v>750</v>
      </c>
      <c r="E62" s="536">
        <v>76</v>
      </c>
      <c r="F62" s="657">
        <v>14</v>
      </c>
      <c r="G62" s="648">
        <v>463</v>
      </c>
      <c r="H62" s="536">
        <v>383</v>
      </c>
      <c r="I62" s="536">
        <v>56</v>
      </c>
      <c r="J62" s="536">
        <v>7</v>
      </c>
      <c r="K62" s="675">
        <v>404</v>
      </c>
      <c r="L62" s="536">
        <v>367</v>
      </c>
      <c r="M62" s="536">
        <v>20</v>
      </c>
      <c r="N62" s="536">
        <v>7</v>
      </c>
    </row>
    <row r="63" spans="1:14" ht="12" customHeight="1">
      <c r="A63" s="646" t="s">
        <v>1073</v>
      </c>
      <c r="B63" s="647"/>
      <c r="C63" s="648">
        <v>201</v>
      </c>
      <c r="D63" s="656">
        <v>175</v>
      </c>
      <c r="E63" s="536">
        <v>16</v>
      </c>
      <c r="F63" s="657">
        <v>7</v>
      </c>
      <c r="G63" s="648">
        <v>121</v>
      </c>
      <c r="H63" s="536">
        <v>106</v>
      </c>
      <c r="I63" s="536">
        <v>14</v>
      </c>
      <c r="J63" s="536">
        <v>1</v>
      </c>
      <c r="K63" s="675">
        <v>80</v>
      </c>
      <c r="L63" s="536">
        <v>69</v>
      </c>
      <c r="M63" s="536">
        <v>2</v>
      </c>
      <c r="N63" s="536">
        <v>6</v>
      </c>
    </row>
    <row r="64" spans="1:14" ht="12" customHeight="1">
      <c r="A64" s="646" t="s">
        <v>1074</v>
      </c>
      <c r="B64" s="647"/>
      <c r="C64" s="648">
        <v>444</v>
      </c>
      <c r="D64" s="656">
        <v>392</v>
      </c>
      <c r="E64" s="536">
        <v>30</v>
      </c>
      <c r="F64" s="657">
        <v>8</v>
      </c>
      <c r="G64" s="648">
        <v>282</v>
      </c>
      <c r="H64" s="536">
        <v>249</v>
      </c>
      <c r="I64" s="536">
        <v>25</v>
      </c>
      <c r="J64" s="536" t="s">
        <v>319</v>
      </c>
      <c r="K64" s="675">
        <v>162</v>
      </c>
      <c r="L64" s="536">
        <v>143</v>
      </c>
      <c r="M64" s="536">
        <v>5</v>
      </c>
      <c r="N64" s="536">
        <v>8</v>
      </c>
    </row>
    <row r="65" spans="1:14" ht="12" customHeight="1">
      <c r="A65" s="665" t="s">
        <v>1075</v>
      </c>
      <c r="B65" s="666"/>
      <c r="C65" s="682">
        <v>28</v>
      </c>
      <c r="D65" s="668">
        <v>22</v>
      </c>
      <c r="E65" s="667">
        <v>4</v>
      </c>
      <c r="F65" s="669">
        <v>1</v>
      </c>
      <c r="G65" s="682">
        <v>19</v>
      </c>
      <c r="H65" s="667">
        <v>14</v>
      </c>
      <c r="I65" s="667">
        <v>4</v>
      </c>
      <c r="J65" s="667" t="s">
        <v>319</v>
      </c>
      <c r="K65" s="683">
        <v>9</v>
      </c>
      <c r="L65" s="667">
        <v>8</v>
      </c>
      <c r="M65" s="667" t="s">
        <v>319</v>
      </c>
      <c r="N65" s="667">
        <v>1</v>
      </c>
    </row>
  </sheetData>
  <mergeCells count="5">
    <mergeCell ref="C4:C5"/>
    <mergeCell ref="D4:F4"/>
    <mergeCell ref="K4:N4"/>
    <mergeCell ref="A4:B5"/>
    <mergeCell ref="G4:J4"/>
  </mergeCells>
  <hyperlinks>
    <hyperlink ref="A1" location="目次!A35" display="目次へ"/>
  </hyperlinks>
  <printOptions/>
  <pageMargins left="0.5905511811023623" right="0.5905511811023623" top="0.7874015748031497" bottom="0.3937007874015748" header="0.5118110236220472" footer="0.31496062992125984"/>
  <pageSetup firstPageNumber="38" useFirstPageNumber="1"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X66"/>
  <sheetViews>
    <sheetView workbookViewId="0" topLeftCell="A1">
      <selection activeCell="A1" sqref="A1"/>
    </sheetView>
  </sheetViews>
  <sheetFormatPr defaultColWidth="9.00390625" defaultRowHeight="13.5"/>
  <cols>
    <col min="1" max="1" width="9.625" style="643" customWidth="1"/>
    <col min="2" max="2" width="0.875" style="643" customWidth="1"/>
    <col min="3" max="3" width="7.125" style="642" customWidth="1"/>
    <col min="4" max="6" width="6.625" style="642" customWidth="1"/>
    <col min="7" max="7" width="6.625" style="684" customWidth="1"/>
    <col min="8" max="9" width="7.125" style="684" customWidth="1"/>
    <col min="10" max="10" width="6.625" style="684" customWidth="1"/>
    <col min="11" max="19" width="7.125" style="684" customWidth="1"/>
    <col min="20" max="20" width="7.125" style="685" customWidth="1"/>
    <col min="21" max="21" width="6.625" style="685" customWidth="1"/>
    <col min="22" max="24" width="7.125" style="685" customWidth="1"/>
    <col min="25" max="16384" width="9.00390625" style="642" customWidth="1"/>
  </cols>
  <sheetData>
    <row r="1" ht="15" customHeight="1">
      <c r="A1" s="983" t="s">
        <v>605</v>
      </c>
    </row>
    <row r="2" spans="1:2" ht="13.5">
      <c r="A2" s="837" t="s">
        <v>174</v>
      </c>
      <c r="B2" s="641"/>
    </row>
    <row r="3" ht="6" customHeight="1"/>
    <row r="4" spans="1:24" s="644" customFormat="1" ht="44.25" customHeight="1">
      <c r="A4" s="1213" t="s">
        <v>77</v>
      </c>
      <c r="B4" s="1214"/>
      <c r="C4" s="635" t="s">
        <v>124</v>
      </c>
      <c r="D4" s="636" t="s">
        <v>125</v>
      </c>
      <c r="E4" s="635" t="s">
        <v>103</v>
      </c>
      <c r="F4" s="635" t="s">
        <v>104</v>
      </c>
      <c r="G4" s="637" t="s">
        <v>105</v>
      </c>
      <c r="H4" s="637" t="s">
        <v>106</v>
      </c>
      <c r="I4" s="635" t="s">
        <v>107</v>
      </c>
      <c r="J4" s="635" t="s">
        <v>108</v>
      </c>
      <c r="K4" s="635" t="s">
        <v>109</v>
      </c>
      <c r="L4" s="635" t="s">
        <v>126</v>
      </c>
      <c r="M4" s="636" t="s">
        <v>110</v>
      </c>
      <c r="N4" s="635" t="s">
        <v>111</v>
      </c>
      <c r="O4" s="636" t="s">
        <v>112</v>
      </c>
      <c r="P4" s="697" t="s">
        <v>113</v>
      </c>
      <c r="Q4" s="637" t="s">
        <v>114</v>
      </c>
      <c r="R4" s="637" t="s">
        <v>115</v>
      </c>
      <c r="S4" s="635" t="s">
        <v>116</v>
      </c>
      <c r="T4" s="635" t="s">
        <v>117</v>
      </c>
      <c r="U4" s="635" t="s">
        <v>118</v>
      </c>
      <c r="V4" s="697" t="s">
        <v>119</v>
      </c>
      <c r="W4" s="698" t="s">
        <v>122</v>
      </c>
      <c r="X4" s="698" t="s">
        <v>123</v>
      </c>
    </row>
    <row r="5" spans="1:24" ht="12" customHeight="1">
      <c r="A5" s="646" t="s">
        <v>496</v>
      </c>
      <c r="B5" s="647"/>
      <c r="C5" s="686">
        <v>40469</v>
      </c>
      <c r="D5" s="651">
        <v>83</v>
      </c>
      <c r="E5" s="651">
        <v>80</v>
      </c>
      <c r="F5" s="687">
        <v>6</v>
      </c>
      <c r="G5" s="688">
        <v>2</v>
      </c>
      <c r="H5" s="688">
        <v>1722</v>
      </c>
      <c r="I5" s="688">
        <v>4489</v>
      </c>
      <c r="J5" s="688">
        <v>242</v>
      </c>
      <c r="K5" s="688">
        <v>1552</v>
      </c>
      <c r="L5" s="688">
        <v>1855</v>
      </c>
      <c r="M5" s="689">
        <v>8138</v>
      </c>
      <c r="N5" s="689">
        <v>1909</v>
      </c>
      <c r="O5" s="688">
        <v>2016</v>
      </c>
      <c r="P5" s="688">
        <v>2490</v>
      </c>
      <c r="Q5" s="688">
        <v>1898</v>
      </c>
      <c r="R5" s="688">
        <v>1463</v>
      </c>
      <c r="S5" s="688">
        <v>2696</v>
      </c>
      <c r="T5" s="689">
        <v>4634</v>
      </c>
      <c r="U5" s="689">
        <v>64</v>
      </c>
      <c r="V5" s="689">
        <v>2153</v>
      </c>
      <c r="W5" s="689">
        <v>963</v>
      </c>
      <c r="X5" s="689">
        <v>2094</v>
      </c>
    </row>
    <row r="6" spans="1:24" ht="12" customHeight="1">
      <c r="A6" s="652" t="s">
        <v>983</v>
      </c>
      <c r="B6" s="653"/>
      <c r="C6" s="690">
        <v>202</v>
      </c>
      <c r="D6" s="673" t="s">
        <v>319</v>
      </c>
      <c r="E6" s="673" t="s">
        <v>319</v>
      </c>
      <c r="F6" s="673" t="s">
        <v>319</v>
      </c>
      <c r="G6" s="546" t="s">
        <v>319</v>
      </c>
      <c r="H6" s="546">
        <v>3</v>
      </c>
      <c r="I6" s="546">
        <v>24</v>
      </c>
      <c r="J6" s="546">
        <v>1</v>
      </c>
      <c r="K6" s="546">
        <v>6</v>
      </c>
      <c r="L6" s="546">
        <v>5</v>
      </c>
      <c r="M6" s="546">
        <v>31</v>
      </c>
      <c r="N6" s="546">
        <v>6</v>
      </c>
      <c r="O6" s="546">
        <v>13</v>
      </c>
      <c r="P6" s="546">
        <v>18</v>
      </c>
      <c r="Q6" s="546">
        <v>11</v>
      </c>
      <c r="R6" s="546">
        <v>12</v>
      </c>
      <c r="S6" s="546">
        <v>12</v>
      </c>
      <c r="T6" s="546">
        <v>29</v>
      </c>
      <c r="U6" s="546" t="s">
        <v>319</v>
      </c>
      <c r="V6" s="546">
        <v>9</v>
      </c>
      <c r="W6" s="546">
        <v>3</v>
      </c>
      <c r="X6" s="546">
        <v>19</v>
      </c>
    </row>
    <row r="7" spans="1:24" ht="12" customHeight="1">
      <c r="A7" s="646" t="s">
        <v>984</v>
      </c>
      <c r="B7" s="647"/>
      <c r="C7" s="691">
        <v>263</v>
      </c>
      <c r="D7" s="648" t="s">
        <v>319</v>
      </c>
      <c r="E7" s="648" t="s">
        <v>319</v>
      </c>
      <c r="F7" s="648" t="s">
        <v>319</v>
      </c>
      <c r="G7" s="536" t="s">
        <v>319</v>
      </c>
      <c r="H7" s="536">
        <v>7</v>
      </c>
      <c r="I7" s="536">
        <v>23</v>
      </c>
      <c r="J7" s="536" t="s">
        <v>319</v>
      </c>
      <c r="K7" s="536">
        <v>4</v>
      </c>
      <c r="L7" s="536">
        <v>6</v>
      </c>
      <c r="M7" s="536">
        <v>44</v>
      </c>
      <c r="N7" s="536">
        <v>11</v>
      </c>
      <c r="O7" s="536">
        <v>31</v>
      </c>
      <c r="P7" s="536">
        <v>28</v>
      </c>
      <c r="Q7" s="536">
        <v>28</v>
      </c>
      <c r="R7" s="536">
        <v>10</v>
      </c>
      <c r="S7" s="536">
        <v>18</v>
      </c>
      <c r="T7" s="536">
        <v>34</v>
      </c>
      <c r="U7" s="536" t="s">
        <v>319</v>
      </c>
      <c r="V7" s="536">
        <v>10</v>
      </c>
      <c r="W7" s="536">
        <v>4</v>
      </c>
      <c r="X7" s="536">
        <v>5</v>
      </c>
    </row>
    <row r="8" spans="1:24" ht="12" customHeight="1">
      <c r="A8" s="646" t="s">
        <v>985</v>
      </c>
      <c r="B8" s="647"/>
      <c r="C8" s="691">
        <v>336</v>
      </c>
      <c r="D8" s="648">
        <v>1</v>
      </c>
      <c r="E8" s="648">
        <v>1</v>
      </c>
      <c r="F8" s="648" t="s">
        <v>319</v>
      </c>
      <c r="G8" s="536" t="s">
        <v>319</v>
      </c>
      <c r="H8" s="536">
        <v>9</v>
      </c>
      <c r="I8" s="536">
        <v>43</v>
      </c>
      <c r="J8" s="536">
        <v>1</v>
      </c>
      <c r="K8" s="536">
        <v>6</v>
      </c>
      <c r="L8" s="536">
        <v>13</v>
      </c>
      <c r="M8" s="536">
        <v>52</v>
      </c>
      <c r="N8" s="536">
        <v>4</v>
      </c>
      <c r="O8" s="536">
        <v>20</v>
      </c>
      <c r="P8" s="536">
        <v>24</v>
      </c>
      <c r="Q8" s="536">
        <v>9</v>
      </c>
      <c r="R8" s="536">
        <v>1</v>
      </c>
      <c r="S8" s="536">
        <v>43</v>
      </c>
      <c r="T8" s="536">
        <v>77</v>
      </c>
      <c r="U8" s="536" t="s">
        <v>319</v>
      </c>
      <c r="V8" s="536">
        <v>12</v>
      </c>
      <c r="W8" s="536">
        <v>2</v>
      </c>
      <c r="X8" s="536">
        <v>19</v>
      </c>
    </row>
    <row r="9" spans="1:24" ht="12" customHeight="1">
      <c r="A9" s="646" t="s">
        <v>986</v>
      </c>
      <c r="B9" s="647"/>
      <c r="C9" s="691">
        <v>274</v>
      </c>
      <c r="D9" s="648">
        <v>2</v>
      </c>
      <c r="E9" s="648">
        <v>2</v>
      </c>
      <c r="F9" s="648" t="s">
        <v>319</v>
      </c>
      <c r="G9" s="536" t="s">
        <v>319</v>
      </c>
      <c r="H9" s="536">
        <v>5</v>
      </c>
      <c r="I9" s="536">
        <v>42</v>
      </c>
      <c r="J9" s="536" t="s">
        <v>319</v>
      </c>
      <c r="K9" s="536">
        <v>3</v>
      </c>
      <c r="L9" s="536">
        <v>4</v>
      </c>
      <c r="M9" s="536">
        <v>42</v>
      </c>
      <c r="N9" s="536">
        <v>6</v>
      </c>
      <c r="O9" s="536">
        <v>50</v>
      </c>
      <c r="P9" s="536">
        <v>21</v>
      </c>
      <c r="Q9" s="536">
        <v>9</v>
      </c>
      <c r="R9" s="536">
        <v>3</v>
      </c>
      <c r="S9" s="536">
        <v>11</v>
      </c>
      <c r="T9" s="536">
        <v>52</v>
      </c>
      <c r="U9" s="536" t="s">
        <v>319</v>
      </c>
      <c r="V9" s="536">
        <v>8</v>
      </c>
      <c r="W9" s="536">
        <v>1</v>
      </c>
      <c r="X9" s="536">
        <v>15</v>
      </c>
    </row>
    <row r="10" spans="1:24" ht="12" customHeight="1">
      <c r="A10" s="658" t="s">
        <v>987</v>
      </c>
      <c r="B10" s="659"/>
      <c r="C10" s="692">
        <v>101</v>
      </c>
      <c r="D10" s="676" t="s">
        <v>319</v>
      </c>
      <c r="E10" s="676" t="s">
        <v>319</v>
      </c>
      <c r="F10" s="676" t="s">
        <v>319</v>
      </c>
      <c r="G10" s="526" t="s">
        <v>319</v>
      </c>
      <c r="H10" s="526">
        <v>1</v>
      </c>
      <c r="I10" s="526">
        <v>2</v>
      </c>
      <c r="J10" s="526" t="s">
        <v>319</v>
      </c>
      <c r="K10" s="526">
        <v>2</v>
      </c>
      <c r="L10" s="526">
        <v>3</v>
      </c>
      <c r="M10" s="526">
        <v>3</v>
      </c>
      <c r="N10" s="526">
        <v>1</v>
      </c>
      <c r="O10" s="526" t="s">
        <v>319</v>
      </c>
      <c r="P10" s="526" t="s">
        <v>319</v>
      </c>
      <c r="Q10" s="526">
        <v>4</v>
      </c>
      <c r="R10" s="526">
        <v>3</v>
      </c>
      <c r="S10" s="526">
        <v>5</v>
      </c>
      <c r="T10" s="526">
        <v>1</v>
      </c>
      <c r="U10" s="526">
        <v>1</v>
      </c>
      <c r="V10" s="526">
        <v>1</v>
      </c>
      <c r="W10" s="526">
        <v>73</v>
      </c>
      <c r="X10" s="526">
        <v>1</v>
      </c>
    </row>
    <row r="11" spans="1:24" ht="12" customHeight="1">
      <c r="A11" s="646" t="s">
        <v>988</v>
      </c>
      <c r="B11" s="647"/>
      <c r="C11" s="691">
        <v>2838</v>
      </c>
      <c r="D11" s="648">
        <v>7</v>
      </c>
      <c r="E11" s="648">
        <v>7</v>
      </c>
      <c r="F11" s="648" t="s">
        <v>319</v>
      </c>
      <c r="G11" s="536">
        <v>1</v>
      </c>
      <c r="H11" s="536">
        <v>110</v>
      </c>
      <c r="I11" s="536">
        <v>300</v>
      </c>
      <c r="J11" s="536">
        <v>18</v>
      </c>
      <c r="K11" s="536">
        <v>111</v>
      </c>
      <c r="L11" s="536">
        <v>108</v>
      </c>
      <c r="M11" s="536">
        <v>583</v>
      </c>
      <c r="N11" s="536">
        <v>125</v>
      </c>
      <c r="O11" s="536">
        <v>154</v>
      </c>
      <c r="P11" s="536">
        <v>184</v>
      </c>
      <c r="Q11" s="536">
        <v>137</v>
      </c>
      <c r="R11" s="536">
        <v>92</v>
      </c>
      <c r="S11" s="536">
        <v>199</v>
      </c>
      <c r="T11" s="536">
        <v>309</v>
      </c>
      <c r="U11" s="536">
        <v>5</v>
      </c>
      <c r="V11" s="536">
        <v>157</v>
      </c>
      <c r="W11" s="536">
        <v>71</v>
      </c>
      <c r="X11" s="536">
        <v>167</v>
      </c>
    </row>
    <row r="12" spans="1:24" ht="12" customHeight="1">
      <c r="A12" s="646" t="s">
        <v>989</v>
      </c>
      <c r="B12" s="647"/>
      <c r="C12" s="691">
        <v>772</v>
      </c>
      <c r="D12" s="648">
        <v>2</v>
      </c>
      <c r="E12" s="648">
        <v>2</v>
      </c>
      <c r="F12" s="648" t="s">
        <v>319</v>
      </c>
      <c r="G12" s="536" t="s">
        <v>319</v>
      </c>
      <c r="H12" s="536">
        <v>15</v>
      </c>
      <c r="I12" s="536">
        <v>88</v>
      </c>
      <c r="J12" s="536">
        <v>3</v>
      </c>
      <c r="K12" s="536">
        <v>40</v>
      </c>
      <c r="L12" s="536">
        <v>25</v>
      </c>
      <c r="M12" s="536">
        <v>142</v>
      </c>
      <c r="N12" s="536">
        <v>31</v>
      </c>
      <c r="O12" s="536">
        <v>75</v>
      </c>
      <c r="P12" s="536">
        <v>63</v>
      </c>
      <c r="Q12" s="536">
        <v>22</v>
      </c>
      <c r="R12" s="536">
        <v>27</v>
      </c>
      <c r="S12" s="536">
        <v>58</v>
      </c>
      <c r="T12" s="536">
        <v>104</v>
      </c>
      <c r="U12" s="536" t="s">
        <v>319</v>
      </c>
      <c r="V12" s="536">
        <v>24</v>
      </c>
      <c r="W12" s="536">
        <v>10</v>
      </c>
      <c r="X12" s="536">
        <v>43</v>
      </c>
    </row>
    <row r="13" spans="1:24" ht="12" customHeight="1">
      <c r="A13" s="646" t="s">
        <v>990</v>
      </c>
      <c r="B13" s="647"/>
      <c r="C13" s="691">
        <v>590</v>
      </c>
      <c r="D13" s="648">
        <v>2</v>
      </c>
      <c r="E13" s="648">
        <v>2</v>
      </c>
      <c r="F13" s="648" t="s">
        <v>319</v>
      </c>
      <c r="G13" s="536" t="s">
        <v>319</v>
      </c>
      <c r="H13" s="536">
        <v>16</v>
      </c>
      <c r="I13" s="536">
        <v>53</v>
      </c>
      <c r="J13" s="536">
        <v>3</v>
      </c>
      <c r="K13" s="536">
        <v>20</v>
      </c>
      <c r="L13" s="536">
        <v>7</v>
      </c>
      <c r="M13" s="536">
        <v>93</v>
      </c>
      <c r="N13" s="536">
        <v>29</v>
      </c>
      <c r="O13" s="536">
        <v>54</v>
      </c>
      <c r="P13" s="536">
        <v>62</v>
      </c>
      <c r="Q13" s="536">
        <v>33</v>
      </c>
      <c r="R13" s="536">
        <v>13</v>
      </c>
      <c r="S13" s="536">
        <v>50</v>
      </c>
      <c r="T13" s="536">
        <v>82</v>
      </c>
      <c r="U13" s="536">
        <v>1</v>
      </c>
      <c r="V13" s="536">
        <v>29</v>
      </c>
      <c r="W13" s="536">
        <v>12</v>
      </c>
      <c r="X13" s="536">
        <v>31</v>
      </c>
    </row>
    <row r="14" spans="1:24" ht="12" customHeight="1">
      <c r="A14" s="646" t="s">
        <v>991</v>
      </c>
      <c r="B14" s="647"/>
      <c r="C14" s="691">
        <v>1224</v>
      </c>
      <c r="D14" s="648">
        <v>6</v>
      </c>
      <c r="E14" s="648">
        <v>6</v>
      </c>
      <c r="F14" s="648" t="s">
        <v>319</v>
      </c>
      <c r="G14" s="536" t="s">
        <v>319</v>
      </c>
      <c r="H14" s="536">
        <v>49</v>
      </c>
      <c r="I14" s="536">
        <v>126</v>
      </c>
      <c r="J14" s="536">
        <v>5</v>
      </c>
      <c r="K14" s="536">
        <v>44</v>
      </c>
      <c r="L14" s="536">
        <v>35</v>
      </c>
      <c r="M14" s="536">
        <v>234</v>
      </c>
      <c r="N14" s="536">
        <v>49</v>
      </c>
      <c r="O14" s="536">
        <v>77</v>
      </c>
      <c r="P14" s="536">
        <v>104</v>
      </c>
      <c r="Q14" s="536">
        <v>45</v>
      </c>
      <c r="R14" s="536">
        <v>57</v>
      </c>
      <c r="S14" s="536">
        <v>70</v>
      </c>
      <c r="T14" s="536">
        <v>198</v>
      </c>
      <c r="U14" s="536">
        <v>1</v>
      </c>
      <c r="V14" s="536">
        <v>49</v>
      </c>
      <c r="W14" s="536">
        <v>25</v>
      </c>
      <c r="X14" s="536">
        <v>50</v>
      </c>
    </row>
    <row r="15" spans="1:24" ht="12" customHeight="1">
      <c r="A15" s="646" t="s">
        <v>992</v>
      </c>
      <c r="B15" s="647"/>
      <c r="C15" s="691">
        <v>967</v>
      </c>
      <c r="D15" s="648">
        <v>1</v>
      </c>
      <c r="E15" s="648">
        <v>1</v>
      </c>
      <c r="F15" s="648" t="s">
        <v>319</v>
      </c>
      <c r="G15" s="536" t="s">
        <v>319</v>
      </c>
      <c r="H15" s="536">
        <v>25</v>
      </c>
      <c r="I15" s="536">
        <v>101</v>
      </c>
      <c r="J15" s="536">
        <v>6</v>
      </c>
      <c r="K15" s="536">
        <v>47</v>
      </c>
      <c r="L15" s="536">
        <v>25</v>
      </c>
      <c r="M15" s="536">
        <v>204</v>
      </c>
      <c r="N15" s="536">
        <v>35</v>
      </c>
      <c r="O15" s="536">
        <v>63</v>
      </c>
      <c r="P15" s="536">
        <v>75</v>
      </c>
      <c r="Q15" s="536">
        <v>42</v>
      </c>
      <c r="R15" s="536">
        <v>47</v>
      </c>
      <c r="S15" s="536">
        <v>72</v>
      </c>
      <c r="T15" s="536">
        <v>108</v>
      </c>
      <c r="U15" s="536" t="s">
        <v>319</v>
      </c>
      <c r="V15" s="536">
        <v>48</v>
      </c>
      <c r="W15" s="536">
        <v>22</v>
      </c>
      <c r="X15" s="536">
        <v>46</v>
      </c>
    </row>
    <row r="16" spans="1:24" ht="12" customHeight="1">
      <c r="A16" s="652" t="s">
        <v>993</v>
      </c>
      <c r="B16" s="653"/>
      <c r="C16" s="690">
        <v>796</v>
      </c>
      <c r="D16" s="673" t="s">
        <v>319</v>
      </c>
      <c r="E16" s="673" t="s">
        <v>319</v>
      </c>
      <c r="F16" s="673" t="s">
        <v>319</v>
      </c>
      <c r="G16" s="546" t="s">
        <v>319</v>
      </c>
      <c r="H16" s="546">
        <v>23</v>
      </c>
      <c r="I16" s="546">
        <v>65</v>
      </c>
      <c r="J16" s="546" t="s">
        <v>319</v>
      </c>
      <c r="K16" s="546">
        <v>30</v>
      </c>
      <c r="L16" s="546">
        <v>15</v>
      </c>
      <c r="M16" s="546">
        <v>161</v>
      </c>
      <c r="N16" s="546">
        <v>34</v>
      </c>
      <c r="O16" s="546">
        <v>40</v>
      </c>
      <c r="P16" s="546">
        <v>63</v>
      </c>
      <c r="Q16" s="546">
        <v>36</v>
      </c>
      <c r="R16" s="546">
        <v>27</v>
      </c>
      <c r="S16" s="546">
        <v>82</v>
      </c>
      <c r="T16" s="546">
        <v>97</v>
      </c>
      <c r="U16" s="546">
        <v>2</v>
      </c>
      <c r="V16" s="546">
        <v>45</v>
      </c>
      <c r="W16" s="546">
        <v>15</v>
      </c>
      <c r="X16" s="546">
        <v>61</v>
      </c>
    </row>
    <row r="17" spans="1:24" ht="12" customHeight="1">
      <c r="A17" s="646" t="s">
        <v>994</v>
      </c>
      <c r="B17" s="647"/>
      <c r="C17" s="691">
        <v>606</v>
      </c>
      <c r="D17" s="648">
        <v>3</v>
      </c>
      <c r="E17" s="648">
        <v>3</v>
      </c>
      <c r="F17" s="648" t="s">
        <v>319</v>
      </c>
      <c r="G17" s="536" t="s">
        <v>319</v>
      </c>
      <c r="H17" s="536">
        <v>25</v>
      </c>
      <c r="I17" s="536">
        <v>64</v>
      </c>
      <c r="J17" s="536">
        <v>3</v>
      </c>
      <c r="K17" s="536">
        <v>16</v>
      </c>
      <c r="L17" s="536">
        <v>21</v>
      </c>
      <c r="M17" s="536">
        <v>110</v>
      </c>
      <c r="N17" s="536">
        <v>25</v>
      </c>
      <c r="O17" s="536">
        <v>36</v>
      </c>
      <c r="P17" s="536">
        <v>37</v>
      </c>
      <c r="Q17" s="536">
        <v>27</v>
      </c>
      <c r="R17" s="536">
        <v>19</v>
      </c>
      <c r="S17" s="536">
        <v>59</v>
      </c>
      <c r="T17" s="536">
        <v>75</v>
      </c>
      <c r="U17" s="536">
        <v>1</v>
      </c>
      <c r="V17" s="536">
        <v>38</v>
      </c>
      <c r="W17" s="536">
        <v>15</v>
      </c>
      <c r="X17" s="536">
        <v>32</v>
      </c>
    </row>
    <row r="18" spans="1:24" ht="12" customHeight="1">
      <c r="A18" s="646" t="s">
        <v>995</v>
      </c>
      <c r="B18" s="647"/>
      <c r="C18" s="691">
        <v>829</v>
      </c>
      <c r="D18" s="648" t="s">
        <v>319</v>
      </c>
      <c r="E18" s="648" t="s">
        <v>319</v>
      </c>
      <c r="F18" s="648" t="s">
        <v>319</v>
      </c>
      <c r="G18" s="536">
        <v>1</v>
      </c>
      <c r="H18" s="536">
        <v>20</v>
      </c>
      <c r="I18" s="536">
        <v>103</v>
      </c>
      <c r="J18" s="536">
        <v>7</v>
      </c>
      <c r="K18" s="536">
        <v>39</v>
      </c>
      <c r="L18" s="536">
        <v>31</v>
      </c>
      <c r="M18" s="536">
        <v>138</v>
      </c>
      <c r="N18" s="536">
        <v>36</v>
      </c>
      <c r="O18" s="536">
        <v>61</v>
      </c>
      <c r="P18" s="536">
        <v>74</v>
      </c>
      <c r="Q18" s="536">
        <v>27</v>
      </c>
      <c r="R18" s="536">
        <v>19</v>
      </c>
      <c r="S18" s="536">
        <v>58</v>
      </c>
      <c r="T18" s="536">
        <v>109</v>
      </c>
      <c r="U18" s="536">
        <v>1</v>
      </c>
      <c r="V18" s="536">
        <v>31</v>
      </c>
      <c r="W18" s="536">
        <v>23</v>
      </c>
      <c r="X18" s="536">
        <v>51</v>
      </c>
    </row>
    <row r="19" spans="1:24" ht="12" customHeight="1">
      <c r="A19" s="646" t="s">
        <v>996</v>
      </c>
      <c r="B19" s="647"/>
      <c r="C19" s="691">
        <v>2010</v>
      </c>
      <c r="D19" s="648">
        <v>4</v>
      </c>
      <c r="E19" s="648">
        <v>4</v>
      </c>
      <c r="F19" s="648" t="s">
        <v>319</v>
      </c>
      <c r="G19" s="536" t="s">
        <v>319</v>
      </c>
      <c r="H19" s="536">
        <v>62</v>
      </c>
      <c r="I19" s="536">
        <v>217</v>
      </c>
      <c r="J19" s="536">
        <v>10</v>
      </c>
      <c r="K19" s="536">
        <v>98</v>
      </c>
      <c r="L19" s="536">
        <v>75</v>
      </c>
      <c r="M19" s="536">
        <v>309</v>
      </c>
      <c r="N19" s="536">
        <v>238</v>
      </c>
      <c r="O19" s="536">
        <v>114</v>
      </c>
      <c r="P19" s="536">
        <v>141</v>
      </c>
      <c r="Q19" s="536">
        <v>77</v>
      </c>
      <c r="R19" s="536">
        <v>63</v>
      </c>
      <c r="S19" s="536">
        <v>118</v>
      </c>
      <c r="T19" s="536">
        <v>215</v>
      </c>
      <c r="U19" s="536">
        <v>3</v>
      </c>
      <c r="V19" s="536">
        <v>92</v>
      </c>
      <c r="W19" s="536">
        <v>41</v>
      </c>
      <c r="X19" s="536">
        <v>133</v>
      </c>
    </row>
    <row r="20" spans="1:24" ht="12" customHeight="1">
      <c r="A20" s="658" t="s">
        <v>997</v>
      </c>
      <c r="B20" s="659"/>
      <c r="C20" s="692">
        <v>648</v>
      </c>
      <c r="D20" s="676" t="s">
        <v>319</v>
      </c>
      <c r="E20" s="676" t="s">
        <v>319</v>
      </c>
      <c r="F20" s="676" t="s">
        <v>319</v>
      </c>
      <c r="G20" s="526" t="s">
        <v>319</v>
      </c>
      <c r="H20" s="526">
        <v>19</v>
      </c>
      <c r="I20" s="526">
        <v>77</v>
      </c>
      <c r="J20" s="526">
        <v>1</v>
      </c>
      <c r="K20" s="526">
        <v>33</v>
      </c>
      <c r="L20" s="526">
        <v>17</v>
      </c>
      <c r="M20" s="526">
        <v>93</v>
      </c>
      <c r="N20" s="526">
        <v>29</v>
      </c>
      <c r="O20" s="526">
        <v>46</v>
      </c>
      <c r="P20" s="526">
        <v>41</v>
      </c>
      <c r="Q20" s="526">
        <v>26</v>
      </c>
      <c r="R20" s="526">
        <v>16</v>
      </c>
      <c r="S20" s="526">
        <v>51</v>
      </c>
      <c r="T20" s="526">
        <v>84</v>
      </c>
      <c r="U20" s="526" t="s">
        <v>319</v>
      </c>
      <c r="V20" s="526">
        <v>45</v>
      </c>
      <c r="W20" s="526">
        <v>13</v>
      </c>
      <c r="X20" s="526">
        <v>57</v>
      </c>
    </row>
    <row r="21" spans="1:24" ht="12" customHeight="1">
      <c r="A21" s="646" t="s">
        <v>998</v>
      </c>
      <c r="B21" s="647"/>
      <c r="C21" s="691">
        <v>1031</v>
      </c>
      <c r="D21" s="648">
        <v>3</v>
      </c>
      <c r="E21" s="648">
        <v>2</v>
      </c>
      <c r="F21" s="648" t="s">
        <v>319</v>
      </c>
      <c r="G21" s="536" t="s">
        <v>319</v>
      </c>
      <c r="H21" s="536">
        <v>17</v>
      </c>
      <c r="I21" s="536">
        <v>100</v>
      </c>
      <c r="J21" s="536">
        <v>4</v>
      </c>
      <c r="K21" s="536">
        <v>46</v>
      </c>
      <c r="L21" s="536">
        <v>34</v>
      </c>
      <c r="M21" s="536">
        <v>246</v>
      </c>
      <c r="N21" s="536">
        <v>42</v>
      </c>
      <c r="O21" s="536">
        <v>93</v>
      </c>
      <c r="P21" s="536">
        <v>71</v>
      </c>
      <c r="Q21" s="536">
        <v>40</v>
      </c>
      <c r="R21" s="536">
        <v>48</v>
      </c>
      <c r="S21" s="536">
        <v>61</v>
      </c>
      <c r="T21" s="536">
        <v>105</v>
      </c>
      <c r="U21" s="536" t="s">
        <v>319</v>
      </c>
      <c r="V21" s="536">
        <v>53</v>
      </c>
      <c r="W21" s="536">
        <v>16</v>
      </c>
      <c r="X21" s="536">
        <v>52</v>
      </c>
    </row>
    <row r="22" spans="1:24" ht="12" customHeight="1">
      <c r="A22" s="646" t="s">
        <v>999</v>
      </c>
      <c r="B22" s="647"/>
      <c r="C22" s="691">
        <v>377</v>
      </c>
      <c r="D22" s="648" t="s">
        <v>319</v>
      </c>
      <c r="E22" s="648" t="s">
        <v>319</v>
      </c>
      <c r="F22" s="648" t="s">
        <v>319</v>
      </c>
      <c r="G22" s="536" t="s">
        <v>319</v>
      </c>
      <c r="H22" s="536">
        <v>4</v>
      </c>
      <c r="I22" s="536">
        <v>40</v>
      </c>
      <c r="J22" s="536">
        <v>2</v>
      </c>
      <c r="K22" s="536">
        <v>17</v>
      </c>
      <c r="L22" s="536">
        <v>11</v>
      </c>
      <c r="M22" s="536">
        <v>71</v>
      </c>
      <c r="N22" s="536">
        <v>21</v>
      </c>
      <c r="O22" s="536">
        <v>30</v>
      </c>
      <c r="P22" s="536">
        <v>32</v>
      </c>
      <c r="Q22" s="536">
        <v>16</v>
      </c>
      <c r="R22" s="536">
        <v>19</v>
      </c>
      <c r="S22" s="536">
        <v>27</v>
      </c>
      <c r="T22" s="536">
        <v>44</v>
      </c>
      <c r="U22" s="536" t="s">
        <v>319</v>
      </c>
      <c r="V22" s="536">
        <v>12</v>
      </c>
      <c r="W22" s="536">
        <v>6</v>
      </c>
      <c r="X22" s="536">
        <v>25</v>
      </c>
    </row>
    <row r="23" spans="1:24" ht="12" customHeight="1">
      <c r="A23" s="646" t="s">
        <v>1000</v>
      </c>
      <c r="B23" s="647"/>
      <c r="C23" s="691">
        <v>497</v>
      </c>
      <c r="D23" s="648" t="s">
        <v>319</v>
      </c>
      <c r="E23" s="648" t="s">
        <v>319</v>
      </c>
      <c r="F23" s="648" t="s">
        <v>319</v>
      </c>
      <c r="G23" s="536" t="s">
        <v>319</v>
      </c>
      <c r="H23" s="536">
        <v>17</v>
      </c>
      <c r="I23" s="536">
        <v>50</v>
      </c>
      <c r="J23" s="536">
        <v>1</v>
      </c>
      <c r="K23" s="536">
        <v>27</v>
      </c>
      <c r="L23" s="536">
        <v>13</v>
      </c>
      <c r="M23" s="536">
        <v>102</v>
      </c>
      <c r="N23" s="536">
        <v>20</v>
      </c>
      <c r="O23" s="536">
        <v>37</v>
      </c>
      <c r="P23" s="536">
        <v>30</v>
      </c>
      <c r="Q23" s="536">
        <v>16</v>
      </c>
      <c r="R23" s="536">
        <v>15</v>
      </c>
      <c r="S23" s="536">
        <v>45</v>
      </c>
      <c r="T23" s="536">
        <v>66</v>
      </c>
      <c r="U23" s="536" t="s">
        <v>319</v>
      </c>
      <c r="V23" s="536">
        <v>25</v>
      </c>
      <c r="W23" s="536">
        <v>5</v>
      </c>
      <c r="X23" s="536">
        <v>28</v>
      </c>
    </row>
    <row r="24" spans="1:24" ht="12" customHeight="1">
      <c r="A24" s="646" t="s">
        <v>1001</v>
      </c>
      <c r="B24" s="647"/>
      <c r="C24" s="691">
        <v>287</v>
      </c>
      <c r="D24" s="648">
        <v>2</v>
      </c>
      <c r="E24" s="648">
        <v>2</v>
      </c>
      <c r="F24" s="648" t="s">
        <v>319</v>
      </c>
      <c r="G24" s="536" t="s">
        <v>319</v>
      </c>
      <c r="H24" s="536">
        <v>9</v>
      </c>
      <c r="I24" s="536">
        <v>27</v>
      </c>
      <c r="J24" s="536">
        <v>2</v>
      </c>
      <c r="K24" s="536">
        <v>6</v>
      </c>
      <c r="L24" s="536">
        <v>9</v>
      </c>
      <c r="M24" s="536">
        <v>57</v>
      </c>
      <c r="N24" s="536">
        <v>15</v>
      </c>
      <c r="O24" s="536">
        <v>12</v>
      </c>
      <c r="P24" s="536">
        <v>26</v>
      </c>
      <c r="Q24" s="536">
        <v>3</v>
      </c>
      <c r="R24" s="536">
        <v>11</v>
      </c>
      <c r="S24" s="536">
        <v>28</v>
      </c>
      <c r="T24" s="536">
        <v>50</v>
      </c>
      <c r="U24" s="536" t="s">
        <v>319</v>
      </c>
      <c r="V24" s="536">
        <v>15</v>
      </c>
      <c r="W24" s="536">
        <v>4</v>
      </c>
      <c r="X24" s="536">
        <v>11</v>
      </c>
    </row>
    <row r="25" spans="1:24" ht="12" customHeight="1">
      <c r="A25" s="646" t="s">
        <v>1002</v>
      </c>
      <c r="B25" s="647"/>
      <c r="C25" s="691">
        <v>235</v>
      </c>
      <c r="D25" s="648" t="s">
        <v>319</v>
      </c>
      <c r="E25" s="648" t="s">
        <v>319</v>
      </c>
      <c r="F25" s="648" t="s">
        <v>319</v>
      </c>
      <c r="G25" s="536" t="s">
        <v>319</v>
      </c>
      <c r="H25" s="536">
        <v>11</v>
      </c>
      <c r="I25" s="536">
        <v>25</v>
      </c>
      <c r="J25" s="536" t="s">
        <v>319</v>
      </c>
      <c r="K25" s="536">
        <v>8</v>
      </c>
      <c r="L25" s="536">
        <v>13</v>
      </c>
      <c r="M25" s="536">
        <v>44</v>
      </c>
      <c r="N25" s="536">
        <v>10</v>
      </c>
      <c r="O25" s="536">
        <v>12</v>
      </c>
      <c r="P25" s="536">
        <v>14</v>
      </c>
      <c r="Q25" s="536">
        <v>8</v>
      </c>
      <c r="R25" s="536">
        <v>9</v>
      </c>
      <c r="S25" s="536">
        <v>11</v>
      </c>
      <c r="T25" s="536">
        <v>34</v>
      </c>
      <c r="U25" s="536" t="s">
        <v>319</v>
      </c>
      <c r="V25" s="536">
        <v>8</v>
      </c>
      <c r="W25" s="536">
        <v>8</v>
      </c>
      <c r="X25" s="536">
        <v>20</v>
      </c>
    </row>
    <row r="26" spans="1:24" ht="12" customHeight="1">
      <c r="A26" s="652" t="s">
        <v>1003</v>
      </c>
      <c r="B26" s="653"/>
      <c r="C26" s="693">
        <v>388</v>
      </c>
      <c r="D26" s="673">
        <v>2</v>
      </c>
      <c r="E26" s="673">
        <v>2</v>
      </c>
      <c r="F26" s="673" t="s">
        <v>319</v>
      </c>
      <c r="G26" s="546" t="s">
        <v>319</v>
      </c>
      <c r="H26" s="546">
        <v>13</v>
      </c>
      <c r="I26" s="546">
        <v>31</v>
      </c>
      <c r="J26" s="546">
        <v>2</v>
      </c>
      <c r="K26" s="546">
        <v>18</v>
      </c>
      <c r="L26" s="546">
        <v>12</v>
      </c>
      <c r="M26" s="546">
        <v>92</v>
      </c>
      <c r="N26" s="546">
        <v>10</v>
      </c>
      <c r="O26" s="546">
        <v>19</v>
      </c>
      <c r="P26" s="546">
        <v>29</v>
      </c>
      <c r="Q26" s="546">
        <v>11</v>
      </c>
      <c r="R26" s="546">
        <v>12</v>
      </c>
      <c r="S26" s="546">
        <v>19</v>
      </c>
      <c r="T26" s="546">
        <v>61</v>
      </c>
      <c r="U26" s="546" t="s">
        <v>319</v>
      </c>
      <c r="V26" s="546">
        <v>22</v>
      </c>
      <c r="W26" s="546">
        <v>10</v>
      </c>
      <c r="X26" s="546">
        <v>25</v>
      </c>
    </row>
    <row r="27" spans="1:24" ht="12" customHeight="1">
      <c r="A27" s="646" t="s">
        <v>1004</v>
      </c>
      <c r="B27" s="647"/>
      <c r="C27" s="691">
        <v>1148</v>
      </c>
      <c r="D27" s="648">
        <v>2</v>
      </c>
      <c r="E27" s="648">
        <v>2</v>
      </c>
      <c r="F27" s="648" t="s">
        <v>319</v>
      </c>
      <c r="G27" s="536" t="s">
        <v>319</v>
      </c>
      <c r="H27" s="536">
        <v>50</v>
      </c>
      <c r="I27" s="536">
        <v>132</v>
      </c>
      <c r="J27" s="536">
        <v>3</v>
      </c>
      <c r="K27" s="536">
        <v>46</v>
      </c>
      <c r="L27" s="536">
        <v>45</v>
      </c>
      <c r="M27" s="536">
        <v>249</v>
      </c>
      <c r="N27" s="536">
        <v>58</v>
      </c>
      <c r="O27" s="536">
        <v>69</v>
      </c>
      <c r="P27" s="536">
        <v>70</v>
      </c>
      <c r="Q27" s="536">
        <v>49</v>
      </c>
      <c r="R27" s="536">
        <v>34</v>
      </c>
      <c r="S27" s="536">
        <v>84</v>
      </c>
      <c r="T27" s="536">
        <v>126</v>
      </c>
      <c r="U27" s="536" t="s">
        <v>319</v>
      </c>
      <c r="V27" s="536">
        <v>69</v>
      </c>
      <c r="W27" s="536">
        <v>32</v>
      </c>
      <c r="X27" s="536">
        <v>30</v>
      </c>
    </row>
    <row r="28" spans="1:24" ht="12" customHeight="1">
      <c r="A28" s="646" t="s">
        <v>1005</v>
      </c>
      <c r="B28" s="647"/>
      <c r="C28" s="691">
        <v>178</v>
      </c>
      <c r="D28" s="648">
        <v>1</v>
      </c>
      <c r="E28" s="648">
        <v>1</v>
      </c>
      <c r="F28" s="648" t="s">
        <v>319</v>
      </c>
      <c r="G28" s="536" t="s">
        <v>319</v>
      </c>
      <c r="H28" s="536">
        <v>8</v>
      </c>
      <c r="I28" s="536">
        <v>10</v>
      </c>
      <c r="J28" s="536" t="s">
        <v>319</v>
      </c>
      <c r="K28" s="536">
        <v>4</v>
      </c>
      <c r="L28" s="536">
        <v>13</v>
      </c>
      <c r="M28" s="536">
        <v>46</v>
      </c>
      <c r="N28" s="536">
        <v>3</v>
      </c>
      <c r="O28" s="536">
        <v>6</v>
      </c>
      <c r="P28" s="536">
        <v>7</v>
      </c>
      <c r="Q28" s="536">
        <v>9</v>
      </c>
      <c r="R28" s="536">
        <v>9</v>
      </c>
      <c r="S28" s="536">
        <v>6</v>
      </c>
      <c r="T28" s="536">
        <v>17</v>
      </c>
      <c r="U28" s="536" t="s">
        <v>319</v>
      </c>
      <c r="V28" s="536">
        <v>19</v>
      </c>
      <c r="W28" s="536">
        <v>2</v>
      </c>
      <c r="X28" s="536">
        <v>18</v>
      </c>
    </row>
    <row r="29" spans="1:24" ht="12" customHeight="1">
      <c r="A29" s="646" t="s">
        <v>1006</v>
      </c>
      <c r="B29" s="647"/>
      <c r="C29" s="691">
        <v>487</v>
      </c>
      <c r="D29" s="648" t="s">
        <v>319</v>
      </c>
      <c r="E29" s="648" t="s">
        <v>319</v>
      </c>
      <c r="F29" s="648" t="s">
        <v>319</v>
      </c>
      <c r="G29" s="536" t="s">
        <v>319</v>
      </c>
      <c r="H29" s="536">
        <v>8</v>
      </c>
      <c r="I29" s="536">
        <v>61</v>
      </c>
      <c r="J29" s="536" t="s">
        <v>319</v>
      </c>
      <c r="K29" s="536">
        <v>25</v>
      </c>
      <c r="L29" s="536">
        <v>14</v>
      </c>
      <c r="M29" s="536">
        <v>93</v>
      </c>
      <c r="N29" s="536">
        <v>20</v>
      </c>
      <c r="O29" s="536">
        <v>27</v>
      </c>
      <c r="P29" s="536">
        <v>39</v>
      </c>
      <c r="Q29" s="536">
        <v>34</v>
      </c>
      <c r="R29" s="536">
        <v>19</v>
      </c>
      <c r="S29" s="536">
        <v>25</v>
      </c>
      <c r="T29" s="536">
        <v>57</v>
      </c>
      <c r="U29" s="536">
        <v>1</v>
      </c>
      <c r="V29" s="536">
        <v>24</v>
      </c>
      <c r="W29" s="536">
        <v>8</v>
      </c>
      <c r="X29" s="536">
        <v>32</v>
      </c>
    </row>
    <row r="30" spans="1:24" ht="12" customHeight="1">
      <c r="A30" s="658" t="s">
        <v>1007</v>
      </c>
      <c r="B30" s="659"/>
      <c r="C30" s="692">
        <v>246</v>
      </c>
      <c r="D30" s="676" t="s">
        <v>319</v>
      </c>
      <c r="E30" s="676" t="s">
        <v>319</v>
      </c>
      <c r="F30" s="676" t="s">
        <v>319</v>
      </c>
      <c r="G30" s="526" t="s">
        <v>319</v>
      </c>
      <c r="H30" s="526">
        <v>13</v>
      </c>
      <c r="I30" s="526">
        <v>25</v>
      </c>
      <c r="J30" s="526" t="s">
        <v>319</v>
      </c>
      <c r="K30" s="526">
        <v>8</v>
      </c>
      <c r="L30" s="526">
        <v>10</v>
      </c>
      <c r="M30" s="526">
        <v>36</v>
      </c>
      <c r="N30" s="526">
        <v>20</v>
      </c>
      <c r="O30" s="526">
        <v>12</v>
      </c>
      <c r="P30" s="526">
        <v>29</v>
      </c>
      <c r="Q30" s="526">
        <v>19</v>
      </c>
      <c r="R30" s="526">
        <v>6</v>
      </c>
      <c r="S30" s="526">
        <v>24</v>
      </c>
      <c r="T30" s="526">
        <v>21</v>
      </c>
      <c r="U30" s="526">
        <v>1</v>
      </c>
      <c r="V30" s="526">
        <v>10</v>
      </c>
      <c r="W30" s="526">
        <v>2</v>
      </c>
      <c r="X30" s="526">
        <v>10</v>
      </c>
    </row>
    <row r="31" spans="1:24" ht="12" customHeight="1">
      <c r="A31" s="646" t="s">
        <v>1008</v>
      </c>
      <c r="B31" s="647"/>
      <c r="C31" s="691">
        <v>303</v>
      </c>
      <c r="D31" s="648">
        <v>1</v>
      </c>
      <c r="E31" s="648">
        <v>1</v>
      </c>
      <c r="F31" s="648" t="s">
        <v>319</v>
      </c>
      <c r="G31" s="536" t="s">
        <v>319</v>
      </c>
      <c r="H31" s="536">
        <v>12</v>
      </c>
      <c r="I31" s="536">
        <v>31</v>
      </c>
      <c r="J31" s="536">
        <v>1</v>
      </c>
      <c r="K31" s="536">
        <v>14</v>
      </c>
      <c r="L31" s="536">
        <v>8</v>
      </c>
      <c r="M31" s="536">
        <v>78</v>
      </c>
      <c r="N31" s="536">
        <v>14</v>
      </c>
      <c r="O31" s="536">
        <v>12</v>
      </c>
      <c r="P31" s="536">
        <v>18</v>
      </c>
      <c r="Q31" s="536">
        <v>9</v>
      </c>
      <c r="R31" s="536">
        <v>15</v>
      </c>
      <c r="S31" s="536">
        <v>21</v>
      </c>
      <c r="T31" s="536">
        <v>28</v>
      </c>
      <c r="U31" s="536" t="s">
        <v>319</v>
      </c>
      <c r="V31" s="536">
        <v>16</v>
      </c>
      <c r="W31" s="536">
        <v>8</v>
      </c>
      <c r="X31" s="536">
        <v>17</v>
      </c>
    </row>
    <row r="32" spans="1:24" ht="12" customHeight="1">
      <c r="A32" s="646" t="s">
        <v>1009</v>
      </c>
      <c r="B32" s="647"/>
      <c r="C32" s="691">
        <v>840</v>
      </c>
      <c r="D32" s="648">
        <v>2</v>
      </c>
      <c r="E32" s="648">
        <v>2</v>
      </c>
      <c r="F32" s="648" t="s">
        <v>319</v>
      </c>
      <c r="G32" s="536" t="s">
        <v>319</v>
      </c>
      <c r="H32" s="536">
        <v>39</v>
      </c>
      <c r="I32" s="536">
        <v>89</v>
      </c>
      <c r="J32" s="536">
        <v>6</v>
      </c>
      <c r="K32" s="536">
        <v>44</v>
      </c>
      <c r="L32" s="536">
        <v>41</v>
      </c>
      <c r="M32" s="536">
        <v>178</v>
      </c>
      <c r="N32" s="536">
        <v>37</v>
      </c>
      <c r="O32" s="536">
        <v>36</v>
      </c>
      <c r="P32" s="536">
        <v>44</v>
      </c>
      <c r="Q32" s="536">
        <v>50</v>
      </c>
      <c r="R32" s="536">
        <v>26</v>
      </c>
      <c r="S32" s="536">
        <v>53</v>
      </c>
      <c r="T32" s="536">
        <v>81</v>
      </c>
      <c r="U32" s="536">
        <v>1</v>
      </c>
      <c r="V32" s="536">
        <v>56</v>
      </c>
      <c r="W32" s="536">
        <v>19</v>
      </c>
      <c r="X32" s="536">
        <v>38</v>
      </c>
    </row>
    <row r="33" spans="1:24" ht="12" customHeight="1">
      <c r="A33" s="646" t="s">
        <v>1010</v>
      </c>
      <c r="B33" s="647"/>
      <c r="C33" s="691">
        <v>717</v>
      </c>
      <c r="D33" s="648" t="s">
        <v>319</v>
      </c>
      <c r="E33" s="648" t="s">
        <v>319</v>
      </c>
      <c r="F33" s="648" t="s">
        <v>319</v>
      </c>
      <c r="G33" s="536" t="s">
        <v>319</v>
      </c>
      <c r="H33" s="536">
        <v>23</v>
      </c>
      <c r="I33" s="536">
        <v>107</v>
      </c>
      <c r="J33" s="536">
        <v>6</v>
      </c>
      <c r="K33" s="536">
        <v>31</v>
      </c>
      <c r="L33" s="536">
        <v>25</v>
      </c>
      <c r="M33" s="536">
        <v>143</v>
      </c>
      <c r="N33" s="536">
        <v>31</v>
      </c>
      <c r="O33" s="536">
        <v>30</v>
      </c>
      <c r="P33" s="536">
        <v>63</v>
      </c>
      <c r="Q33" s="536">
        <v>28</v>
      </c>
      <c r="R33" s="536">
        <v>20</v>
      </c>
      <c r="S33" s="536">
        <v>60</v>
      </c>
      <c r="T33" s="536">
        <v>77</v>
      </c>
      <c r="U33" s="536">
        <v>1</v>
      </c>
      <c r="V33" s="536">
        <v>29</v>
      </c>
      <c r="W33" s="536">
        <v>23</v>
      </c>
      <c r="X33" s="536">
        <v>20</v>
      </c>
    </row>
    <row r="34" spans="1:24" ht="12" customHeight="1">
      <c r="A34" s="646" t="s">
        <v>1011</v>
      </c>
      <c r="B34" s="647"/>
      <c r="C34" s="691">
        <v>530</v>
      </c>
      <c r="D34" s="648">
        <v>2</v>
      </c>
      <c r="E34" s="648">
        <v>2</v>
      </c>
      <c r="F34" s="648" t="s">
        <v>319</v>
      </c>
      <c r="G34" s="536" t="s">
        <v>319</v>
      </c>
      <c r="H34" s="536">
        <v>21</v>
      </c>
      <c r="I34" s="536">
        <v>58</v>
      </c>
      <c r="J34" s="536">
        <v>6</v>
      </c>
      <c r="K34" s="536">
        <v>20</v>
      </c>
      <c r="L34" s="536">
        <v>26</v>
      </c>
      <c r="M34" s="536">
        <v>108</v>
      </c>
      <c r="N34" s="536">
        <v>26</v>
      </c>
      <c r="O34" s="536">
        <v>22</v>
      </c>
      <c r="P34" s="536">
        <v>30</v>
      </c>
      <c r="Q34" s="536">
        <v>32</v>
      </c>
      <c r="R34" s="536">
        <v>27</v>
      </c>
      <c r="S34" s="536">
        <v>31</v>
      </c>
      <c r="T34" s="536">
        <v>57</v>
      </c>
      <c r="U34" s="536" t="s">
        <v>319</v>
      </c>
      <c r="V34" s="536">
        <v>31</v>
      </c>
      <c r="W34" s="536">
        <v>13</v>
      </c>
      <c r="X34" s="536">
        <v>20</v>
      </c>
    </row>
    <row r="35" spans="1:24" ht="12" customHeight="1">
      <c r="A35" s="646" t="s">
        <v>1012</v>
      </c>
      <c r="B35" s="647"/>
      <c r="C35" s="691">
        <v>408</v>
      </c>
      <c r="D35" s="648">
        <v>1</v>
      </c>
      <c r="E35" s="648" t="s">
        <v>319</v>
      </c>
      <c r="F35" s="648" t="s">
        <v>319</v>
      </c>
      <c r="G35" s="536" t="s">
        <v>319</v>
      </c>
      <c r="H35" s="536">
        <v>14</v>
      </c>
      <c r="I35" s="536">
        <v>55</v>
      </c>
      <c r="J35" s="536">
        <v>3</v>
      </c>
      <c r="K35" s="536">
        <v>9</v>
      </c>
      <c r="L35" s="536">
        <v>9</v>
      </c>
      <c r="M35" s="536">
        <v>84</v>
      </c>
      <c r="N35" s="536">
        <v>24</v>
      </c>
      <c r="O35" s="536">
        <v>21</v>
      </c>
      <c r="P35" s="536">
        <v>23</v>
      </c>
      <c r="Q35" s="536">
        <v>17</v>
      </c>
      <c r="R35" s="536">
        <v>19</v>
      </c>
      <c r="S35" s="536">
        <v>29</v>
      </c>
      <c r="T35" s="536">
        <v>47</v>
      </c>
      <c r="U35" s="536" t="s">
        <v>319</v>
      </c>
      <c r="V35" s="536">
        <v>20</v>
      </c>
      <c r="W35" s="536">
        <v>9</v>
      </c>
      <c r="X35" s="536">
        <v>24</v>
      </c>
    </row>
    <row r="36" spans="1:24" ht="12" customHeight="1">
      <c r="A36" s="652" t="s">
        <v>1013</v>
      </c>
      <c r="B36" s="653"/>
      <c r="C36" s="690">
        <v>335</v>
      </c>
      <c r="D36" s="673" t="s">
        <v>319</v>
      </c>
      <c r="E36" s="673" t="s">
        <v>319</v>
      </c>
      <c r="F36" s="673" t="s">
        <v>319</v>
      </c>
      <c r="G36" s="546" t="s">
        <v>319</v>
      </c>
      <c r="H36" s="546">
        <v>13</v>
      </c>
      <c r="I36" s="546">
        <v>32</v>
      </c>
      <c r="J36" s="546">
        <v>3</v>
      </c>
      <c r="K36" s="546">
        <v>16</v>
      </c>
      <c r="L36" s="546">
        <v>8</v>
      </c>
      <c r="M36" s="546">
        <v>76</v>
      </c>
      <c r="N36" s="546">
        <v>14</v>
      </c>
      <c r="O36" s="546">
        <v>22</v>
      </c>
      <c r="P36" s="546">
        <v>25</v>
      </c>
      <c r="Q36" s="546">
        <v>20</v>
      </c>
      <c r="R36" s="546">
        <v>20</v>
      </c>
      <c r="S36" s="546">
        <v>18</v>
      </c>
      <c r="T36" s="546">
        <v>26</v>
      </c>
      <c r="U36" s="546">
        <v>1</v>
      </c>
      <c r="V36" s="546">
        <v>11</v>
      </c>
      <c r="W36" s="546">
        <v>8</v>
      </c>
      <c r="X36" s="546">
        <v>22</v>
      </c>
    </row>
    <row r="37" spans="1:24" ht="12" customHeight="1">
      <c r="A37" s="646" t="s">
        <v>1014</v>
      </c>
      <c r="B37" s="647"/>
      <c r="C37" s="691">
        <v>261</v>
      </c>
      <c r="D37" s="648" t="s">
        <v>319</v>
      </c>
      <c r="E37" s="648" t="s">
        <v>319</v>
      </c>
      <c r="F37" s="648" t="s">
        <v>319</v>
      </c>
      <c r="G37" s="536" t="s">
        <v>319</v>
      </c>
      <c r="H37" s="536">
        <v>11</v>
      </c>
      <c r="I37" s="536">
        <v>25</v>
      </c>
      <c r="J37" s="536">
        <v>1</v>
      </c>
      <c r="K37" s="536">
        <v>14</v>
      </c>
      <c r="L37" s="536">
        <v>4</v>
      </c>
      <c r="M37" s="536">
        <v>51</v>
      </c>
      <c r="N37" s="536">
        <v>11</v>
      </c>
      <c r="O37" s="536">
        <v>15</v>
      </c>
      <c r="P37" s="536">
        <v>24</v>
      </c>
      <c r="Q37" s="536">
        <v>14</v>
      </c>
      <c r="R37" s="536">
        <v>7</v>
      </c>
      <c r="S37" s="536">
        <v>29</v>
      </c>
      <c r="T37" s="536">
        <v>34</v>
      </c>
      <c r="U37" s="536" t="s">
        <v>319</v>
      </c>
      <c r="V37" s="536">
        <v>7</v>
      </c>
      <c r="W37" s="536">
        <v>4</v>
      </c>
      <c r="X37" s="536">
        <v>10</v>
      </c>
    </row>
    <row r="38" spans="1:24" ht="12" customHeight="1">
      <c r="A38" s="646" t="s">
        <v>1015</v>
      </c>
      <c r="B38" s="647"/>
      <c r="C38" s="691">
        <v>555</v>
      </c>
      <c r="D38" s="648" t="s">
        <v>319</v>
      </c>
      <c r="E38" s="648" t="s">
        <v>319</v>
      </c>
      <c r="F38" s="648" t="s">
        <v>319</v>
      </c>
      <c r="G38" s="536" t="s">
        <v>319</v>
      </c>
      <c r="H38" s="536">
        <v>22</v>
      </c>
      <c r="I38" s="536">
        <v>75</v>
      </c>
      <c r="J38" s="536">
        <v>3</v>
      </c>
      <c r="K38" s="536">
        <v>28</v>
      </c>
      <c r="L38" s="536">
        <v>15</v>
      </c>
      <c r="M38" s="536">
        <v>108</v>
      </c>
      <c r="N38" s="536">
        <v>18</v>
      </c>
      <c r="O38" s="536">
        <v>35</v>
      </c>
      <c r="P38" s="536">
        <v>41</v>
      </c>
      <c r="Q38" s="536">
        <v>24</v>
      </c>
      <c r="R38" s="536">
        <v>11</v>
      </c>
      <c r="S38" s="536">
        <v>48</v>
      </c>
      <c r="T38" s="536">
        <v>60</v>
      </c>
      <c r="U38" s="536" t="s">
        <v>319</v>
      </c>
      <c r="V38" s="536">
        <v>26</v>
      </c>
      <c r="W38" s="536">
        <v>14</v>
      </c>
      <c r="X38" s="536">
        <v>27</v>
      </c>
    </row>
    <row r="39" spans="1:24" ht="12" customHeight="1">
      <c r="A39" s="646" t="s">
        <v>1016</v>
      </c>
      <c r="B39" s="647"/>
      <c r="C39" s="691">
        <v>578</v>
      </c>
      <c r="D39" s="648" t="s">
        <v>319</v>
      </c>
      <c r="E39" s="648" t="s">
        <v>319</v>
      </c>
      <c r="F39" s="648" t="s">
        <v>319</v>
      </c>
      <c r="G39" s="536" t="s">
        <v>319</v>
      </c>
      <c r="H39" s="536">
        <v>39</v>
      </c>
      <c r="I39" s="536">
        <v>69</v>
      </c>
      <c r="J39" s="536">
        <v>6</v>
      </c>
      <c r="K39" s="536">
        <v>30</v>
      </c>
      <c r="L39" s="536">
        <v>24</v>
      </c>
      <c r="M39" s="536">
        <v>121</v>
      </c>
      <c r="N39" s="536">
        <v>25</v>
      </c>
      <c r="O39" s="536">
        <v>23</v>
      </c>
      <c r="P39" s="536">
        <v>36</v>
      </c>
      <c r="Q39" s="536">
        <v>29</v>
      </c>
      <c r="R39" s="536">
        <v>13</v>
      </c>
      <c r="S39" s="536">
        <v>40</v>
      </c>
      <c r="T39" s="536">
        <v>58</v>
      </c>
      <c r="U39" s="536" t="s">
        <v>319</v>
      </c>
      <c r="V39" s="536">
        <v>26</v>
      </c>
      <c r="W39" s="536">
        <v>13</v>
      </c>
      <c r="X39" s="536">
        <v>26</v>
      </c>
    </row>
    <row r="40" spans="1:24" ht="12" customHeight="1">
      <c r="A40" s="658" t="s">
        <v>1017</v>
      </c>
      <c r="B40" s="659"/>
      <c r="C40" s="692">
        <v>232</v>
      </c>
      <c r="D40" s="676">
        <v>2</v>
      </c>
      <c r="E40" s="676">
        <v>2</v>
      </c>
      <c r="F40" s="676" t="s">
        <v>319</v>
      </c>
      <c r="G40" s="526" t="s">
        <v>319</v>
      </c>
      <c r="H40" s="526">
        <v>13</v>
      </c>
      <c r="I40" s="526">
        <v>27</v>
      </c>
      <c r="J40" s="526">
        <v>1</v>
      </c>
      <c r="K40" s="526">
        <v>5</v>
      </c>
      <c r="L40" s="526">
        <v>19</v>
      </c>
      <c r="M40" s="526">
        <v>59</v>
      </c>
      <c r="N40" s="526">
        <v>9</v>
      </c>
      <c r="O40" s="526">
        <v>3</v>
      </c>
      <c r="P40" s="526">
        <v>5</v>
      </c>
      <c r="Q40" s="526">
        <v>17</v>
      </c>
      <c r="R40" s="526">
        <v>8</v>
      </c>
      <c r="S40" s="526">
        <v>10</v>
      </c>
      <c r="T40" s="526">
        <v>16</v>
      </c>
      <c r="U40" s="526">
        <v>2</v>
      </c>
      <c r="V40" s="526">
        <v>19</v>
      </c>
      <c r="W40" s="526">
        <v>5</v>
      </c>
      <c r="X40" s="526">
        <v>12</v>
      </c>
    </row>
    <row r="41" spans="1:24" ht="12" customHeight="1">
      <c r="A41" s="646" t="s">
        <v>1018</v>
      </c>
      <c r="B41" s="647"/>
      <c r="C41" s="691">
        <v>1698</v>
      </c>
      <c r="D41" s="648">
        <v>1</v>
      </c>
      <c r="E41" s="648">
        <v>1</v>
      </c>
      <c r="F41" s="648" t="s">
        <v>319</v>
      </c>
      <c r="G41" s="536" t="s">
        <v>319</v>
      </c>
      <c r="H41" s="536">
        <v>95</v>
      </c>
      <c r="I41" s="536">
        <v>182</v>
      </c>
      <c r="J41" s="536">
        <v>15</v>
      </c>
      <c r="K41" s="536">
        <v>45</v>
      </c>
      <c r="L41" s="536">
        <v>82</v>
      </c>
      <c r="M41" s="536">
        <v>371</v>
      </c>
      <c r="N41" s="536">
        <v>95</v>
      </c>
      <c r="O41" s="536">
        <v>67</v>
      </c>
      <c r="P41" s="536">
        <v>78</v>
      </c>
      <c r="Q41" s="536">
        <v>91</v>
      </c>
      <c r="R41" s="536">
        <v>67</v>
      </c>
      <c r="S41" s="536">
        <v>96</v>
      </c>
      <c r="T41" s="536">
        <v>182</v>
      </c>
      <c r="U41" s="536">
        <v>5</v>
      </c>
      <c r="V41" s="536">
        <v>96</v>
      </c>
      <c r="W41" s="536">
        <v>37</v>
      </c>
      <c r="X41" s="536">
        <v>93</v>
      </c>
    </row>
    <row r="42" spans="1:24" ht="12" customHeight="1">
      <c r="A42" s="646" t="s">
        <v>1019</v>
      </c>
      <c r="B42" s="647"/>
      <c r="C42" s="691">
        <v>241</v>
      </c>
      <c r="D42" s="648">
        <v>1</v>
      </c>
      <c r="E42" s="648">
        <v>1</v>
      </c>
      <c r="F42" s="648" t="s">
        <v>319</v>
      </c>
      <c r="G42" s="536" t="s">
        <v>319</v>
      </c>
      <c r="H42" s="536">
        <v>15</v>
      </c>
      <c r="I42" s="536">
        <v>32</v>
      </c>
      <c r="J42" s="536" t="s">
        <v>319</v>
      </c>
      <c r="K42" s="536">
        <v>6</v>
      </c>
      <c r="L42" s="536">
        <v>17</v>
      </c>
      <c r="M42" s="536">
        <v>57</v>
      </c>
      <c r="N42" s="536">
        <v>6</v>
      </c>
      <c r="O42" s="536">
        <v>5</v>
      </c>
      <c r="P42" s="536">
        <v>7</v>
      </c>
      <c r="Q42" s="536">
        <v>16</v>
      </c>
      <c r="R42" s="536">
        <v>11</v>
      </c>
      <c r="S42" s="536">
        <v>13</v>
      </c>
      <c r="T42" s="536">
        <v>27</v>
      </c>
      <c r="U42" s="536">
        <v>2</v>
      </c>
      <c r="V42" s="536">
        <v>16</v>
      </c>
      <c r="W42" s="536">
        <v>3</v>
      </c>
      <c r="X42" s="536">
        <v>7</v>
      </c>
    </row>
    <row r="43" spans="1:24" ht="12" customHeight="1">
      <c r="A43" s="646" t="s">
        <v>1020</v>
      </c>
      <c r="B43" s="647"/>
      <c r="C43" s="691">
        <v>286</v>
      </c>
      <c r="D43" s="648">
        <v>1</v>
      </c>
      <c r="E43" s="648">
        <v>1</v>
      </c>
      <c r="F43" s="648" t="s">
        <v>319</v>
      </c>
      <c r="G43" s="536" t="s">
        <v>319</v>
      </c>
      <c r="H43" s="536">
        <v>21</v>
      </c>
      <c r="I43" s="536">
        <v>31</v>
      </c>
      <c r="J43" s="536">
        <v>2</v>
      </c>
      <c r="K43" s="536">
        <v>17</v>
      </c>
      <c r="L43" s="536">
        <v>8</v>
      </c>
      <c r="M43" s="536">
        <v>56</v>
      </c>
      <c r="N43" s="536">
        <v>8</v>
      </c>
      <c r="O43" s="536">
        <v>11</v>
      </c>
      <c r="P43" s="536">
        <v>9</v>
      </c>
      <c r="Q43" s="536">
        <v>19</v>
      </c>
      <c r="R43" s="536">
        <v>8</v>
      </c>
      <c r="S43" s="536">
        <v>13</v>
      </c>
      <c r="T43" s="536">
        <v>37</v>
      </c>
      <c r="U43" s="536" t="s">
        <v>319</v>
      </c>
      <c r="V43" s="536">
        <v>21</v>
      </c>
      <c r="W43" s="536">
        <v>8</v>
      </c>
      <c r="X43" s="536">
        <v>16</v>
      </c>
    </row>
    <row r="44" spans="1:24" ht="12" customHeight="1">
      <c r="A44" s="646" t="s">
        <v>1021</v>
      </c>
      <c r="B44" s="647"/>
      <c r="C44" s="691">
        <v>395</v>
      </c>
      <c r="D44" s="648">
        <v>8</v>
      </c>
      <c r="E44" s="648">
        <v>8</v>
      </c>
      <c r="F44" s="648" t="s">
        <v>319</v>
      </c>
      <c r="G44" s="536" t="s">
        <v>319</v>
      </c>
      <c r="H44" s="536">
        <v>21</v>
      </c>
      <c r="I44" s="536">
        <v>39</v>
      </c>
      <c r="J44" s="536">
        <v>4</v>
      </c>
      <c r="K44" s="536">
        <v>9</v>
      </c>
      <c r="L44" s="536">
        <v>25</v>
      </c>
      <c r="M44" s="536">
        <v>94</v>
      </c>
      <c r="N44" s="536">
        <v>13</v>
      </c>
      <c r="O44" s="536">
        <v>8</v>
      </c>
      <c r="P44" s="536">
        <v>18</v>
      </c>
      <c r="Q44" s="536">
        <v>29</v>
      </c>
      <c r="R44" s="536">
        <v>25</v>
      </c>
      <c r="S44" s="536">
        <v>22</v>
      </c>
      <c r="T44" s="536">
        <v>34</v>
      </c>
      <c r="U44" s="536">
        <v>2</v>
      </c>
      <c r="V44" s="536">
        <v>12</v>
      </c>
      <c r="W44" s="536">
        <v>15</v>
      </c>
      <c r="X44" s="536">
        <v>17</v>
      </c>
    </row>
    <row r="45" spans="1:24" ht="12" customHeight="1">
      <c r="A45" s="646" t="s">
        <v>1022</v>
      </c>
      <c r="B45" s="647"/>
      <c r="C45" s="691">
        <v>439</v>
      </c>
      <c r="D45" s="648">
        <v>1</v>
      </c>
      <c r="E45" s="648">
        <v>1</v>
      </c>
      <c r="F45" s="648" t="s">
        <v>319</v>
      </c>
      <c r="G45" s="536" t="s">
        <v>319</v>
      </c>
      <c r="H45" s="536">
        <v>19</v>
      </c>
      <c r="I45" s="536">
        <v>37</v>
      </c>
      <c r="J45" s="536" t="s">
        <v>319</v>
      </c>
      <c r="K45" s="536">
        <v>20</v>
      </c>
      <c r="L45" s="536">
        <v>24</v>
      </c>
      <c r="M45" s="536">
        <v>89</v>
      </c>
      <c r="N45" s="536">
        <v>17</v>
      </c>
      <c r="O45" s="536">
        <v>27</v>
      </c>
      <c r="P45" s="536">
        <v>19</v>
      </c>
      <c r="Q45" s="536">
        <v>34</v>
      </c>
      <c r="R45" s="536">
        <v>26</v>
      </c>
      <c r="S45" s="536">
        <v>32</v>
      </c>
      <c r="T45" s="536">
        <v>45</v>
      </c>
      <c r="U45" s="536">
        <v>2</v>
      </c>
      <c r="V45" s="536">
        <v>18</v>
      </c>
      <c r="W45" s="536">
        <v>9</v>
      </c>
      <c r="X45" s="536">
        <v>20</v>
      </c>
    </row>
    <row r="46" spans="1:24" ht="12" customHeight="1">
      <c r="A46" s="652" t="s">
        <v>1023</v>
      </c>
      <c r="B46" s="653"/>
      <c r="C46" s="690">
        <v>482</v>
      </c>
      <c r="D46" s="673">
        <v>1</v>
      </c>
      <c r="E46" s="673">
        <v>1</v>
      </c>
      <c r="F46" s="673" t="s">
        <v>319</v>
      </c>
      <c r="G46" s="546" t="s">
        <v>319</v>
      </c>
      <c r="H46" s="546">
        <v>27</v>
      </c>
      <c r="I46" s="546">
        <v>51</v>
      </c>
      <c r="J46" s="546">
        <v>4</v>
      </c>
      <c r="K46" s="546">
        <v>23</v>
      </c>
      <c r="L46" s="546">
        <v>24</v>
      </c>
      <c r="M46" s="546">
        <v>93</v>
      </c>
      <c r="N46" s="546">
        <v>19</v>
      </c>
      <c r="O46" s="546">
        <v>29</v>
      </c>
      <c r="P46" s="546">
        <v>25</v>
      </c>
      <c r="Q46" s="546">
        <v>33</v>
      </c>
      <c r="R46" s="546">
        <v>15</v>
      </c>
      <c r="S46" s="546">
        <v>25</v>
      </c>
      <c r="T46" s="546">
        <v>49</v>
      </c>
      <c r="U46" s="546">
        <v>1</v>
      </c>
      <c r="V46" s="546">
        <v>28</v>
      </c>
      <c r="W46" s="546">
        <v>13</v>
      </c>
      <c r="X46" s="546">
        <v>22</v>
      </c>
    </row>
    <row r="47" spans="1:24" ht="12" customHeight="1">
      <c r="A47" s="646" t="s">
        <v>1024</v>
      </c>
      <c r="B47" s="647"/>
      <c r="C47" s="691">
        <v>310</v>
      </c>
      <c r="D47" s="648" t="s">
        <v>319</v>
      </c>
      <c r="E47" s="648" t="s">
        <v>319</v>
      </c>
      <c r="F47" s="648" t="s">
        <v>319</v>
      </c>
      <c r="G47" s="536" t="s">
        <v>319</v>
      </c>
      <c r="H47" s="536">
        <v>14</v>
      </c>
      <c r="I47" s="536">
        <v>43</v>
      </c>
      <c r="J47" s="536">
        <v>5</v>
      </c>
      <c r="K47" s="536">
        <v>5</v>
      </c>
      <c r="L47" s="536">
        <v>12</v>
      </c>
      <c r="M47" s="536">
        <v>66</v>
      </c>
      <c r="N47" s="536">
        <v>15</v>
      </c>
      <c r="O47" s="536">
        <v>15</v>
      </c>
      <c r="P47" s="536">
        <v>14</v>
      </c>
      <c r="Q47" s="536">
        <v>4</v>
      </c>
      <c r="R47" s="536">
        <v>9</v>
      </c>
      <c r="S47" s="536">
        <v>14</v>
      </c>
      <c r="T47" s="536">
        <v>45</v>
      </c>
      <c r="U47" s="536">
        <v>1</v>
      </c>
      <c r="V47" s="536">
        <v>18</v>
      </c>
      <c r="W47" s="536">
        <v>8</v>
      </c>
      <c r="X47" s="536">
        <v>22</v>
      </c>
    </row>
    <row r="48" spans="1:24" ht="12" customHeight="1">
      <c r="A48" s="646" t="s">
        <v>1025</v>
      </c>
      <c r="B48" s="647"/>
      <c r="C48" s="691">
        <v>1622</v>
      </c>
      <c r="D48" s="648">
        <v>3</v>
      </c>
      <c r="E48" s="648">
        <v>3</v>
      </c>
      <c r="F48" s="648">
        <v>4</v>
      </c>
      <c r="G48" s="536" t="s">
        <v>319</v>
      </c>
      <c r="H48" s="536">
        <v>87</v>
      </c>
      <c r="I48" s="536">
        <v>240</v>
      </c>
      <c r="J48" s="536">
        <v>40</v>
      </c>
      <c r="K48" s="536">
        <v>44</v>
      </c>
      <c r="L48" s="536">
        <v>143</v>
      </c>
      <c r="M48" s="536">
        <v>330</v>
      </c>
      <c r="N48" s="536">
        <v>55</v>
      </c>
      <c r="O48" s="536">
        <v>39</v>
      </c>
      <c r="P48" s="536">
        <v>51</v>
      </c>
      <c r="Q48" s="536">
        <v>110</v>
      </c>
      <c r="R48" s="536">
        <v>44</v>
      </c>
      <c r="S48" s="536">
        <v>60</v>
      </c>
      <c r="T48" s="536">
        <v>156</v>
      </c>
      <c r="U48" s="536">
        <v>3</v>
      </c>
      <c r="V48" s="536">
        <v>111</v>
      </c>
      <c r="W48" s="536">
        <v>31</v>
      </c>
      <c r="X48" s="536">
        <v>71</v>
      </c>
    </row>
    <row r="49" spans="1:24" ht="12" customHeight="1">
      <c r="A49" s="646" t="s">
        <v>1026</v>
      </c>
      <c r="B49" s="647"/>
      <c r="C49" s="691">
        <v>1112</v>
      </c>
      <c r="D49" s="648">
        <v>2</v>
      </c>
      <c r="E49" s="648">
        <v>2</v>
      </c>
      <c r="F49" s="648">
        <v>2</v>
      </c>
      <c r="G49" s="536" t="s">
        <v>319</v>
      </c>
      <c r="H49" s="536">
        <v>59</v>
      </c>
      <c r="I49" s="536">
        <v>129</v>
      </c>
      <c r="J49" s="536">
        <v>8</v>
      </c>
      <c r="K49" s="536">
        <v>43</v>
      </c>
      <c r="L49" s="536">
        <v>66</v>
      </c>
      <c r="M49" s="536">
        <v>237</v>
      </c>
      <c r="N49" s="536">
        <v>65</v>
      </c>
      <c r="O49" s="536">
        <v>36</v>
      </c>
      <c r="P49" s="536">
        <v>68</v>
      </c>
      <c r="Q49" s="536">
        <v>52</v>
      </c>
      <c r="R49" s="536">
        <v>38</v>
      </c>
      <c r="S49" s="536">
        <v>62</v>
      </c>
      <c r="T49" s="536">
        <v>112</v>
      </c>
      <c r="U49" s="536">
        <v>3</v>
      </c>
      <c r="V49" s="536">
        <v>45</v>
      </c>
      <c r="W49" s="536">
        <v>24</v>
      </c>
      <c r="X49" s="536">
        <v>61</v>
      </c>
    </row>
    <row r="50" spans="1:24" ht="12" customHeight="1">
      <c r="A50" s="658" t="s">
        <v>1027</v>
      </c>
      <c r="B50" s="659"/>
      <c r="C50" s="692">
        <v>927</v>
      </c>
      <c r="D50" s="676">
        <v>4</v>
      </c>
      <c r="E50" s="676">
        <v>4</v>
      </c>
      <c r="F50" s="676" t="s">
        <v>319</v>
      </c>
      <c r="G50" s="526" t="s">
        <v>319</v>
      </c>
      <c r="H50" s="526">
        <v>54</v>
      </c>
      <c r="I50" s="526">
        <v>110</v>
      </c>
      <c r="J50" s="526">
        <v>3</v>
      </c>
      <c r="K50" s="526">
        <v>48</v>
      </c>
      <c r="L50" s="526">
        <v>55</v>
      </c>
      <c r="M50" s="526">
        <v>183</v>
      </c>
      <c r="N50" s="526">
        <v>36</v>
      </c>
      <c r="O50" s="526">
        <v>48</v>
      </c>
      <c r="P50" s="526">
        <v>38</v>
      </c>
      <c r="Q50" s="526">
        <v>50</v>
      </c>
      <c r="R50" s="526">
        <v>37</v>
      </c>
      <c r="S50" s="526">
        <v>43</v>
      </c>
      <c r="T50" s="526">
        <v>104</v>
      </c>
      <c r="U50" s="526" t="s">
        <v>319</v>
      </c>
      <c r="V50" s="526">
        <v>35</v>
      </c>
      <c r="W50" s="526">
        <v>18</v>
      </c>
      <c r="X50" s="526">
        <v>61</v>
      </c>
    </row>
    <row r="51" spans="1:24" ht="12" customHeight="1">
      <c r="A51" s="646" t="s">
        <v>1028</v>
      </c>
      <c r="B51" s="647"/>
      <c r="C51" s="691">
        <v>1299</v>
      </c>
      <c r="D51" s="648">
        <v>2</v>
      </c>
      <c r="E51" s="648">
        <v>1</v>
      </c>
      <c r="F51" s="648" t="s">
        <v>319</v>
      </c>
      <c r="G51" s="536" t="s">
        <v>319</v>
      </c>
      <c r="H51" s="536">
        <v>81</v>
      </c>
      <c r="I51" s="536">
        <v>133</v>
      </c>
      <c r="J51" s="536">
        <v>5</v>
      </c>
      <c r="K51" s="536">
        <v>62</v>
      </c>
      <c r="L51" s="536">
        <v>59</v>
      </c>
      <c r="M51" s="536">
        <v>273</v>
      </c>
      <c r="N51" s="536">
        <v>63</v>
      </c>
      <c r="O51" s="536">
        <v>44</v>
      </c>
      <c r="P51" s="536">
        <v>68</v>
      </c>
      <c r="Q51" s="536">
        <v>52</v>
      </c>
      <c r="R51" s="536">
        <v>56</v>
      </c>
      <c r="S51" s="536">
        <v>75</v>
      </c>
      <c r="T51" s="536">
        <v>120</v>
      </c>
      <c r="U51" s="536">
        <v>2</v>
      </c>
      <c r="V51" s="536">
        <v>84</v>
      </c>
      <c r="W51" s="536">
        <v>39</v>
      </c>
      <c r="X51" s="536">
        <v>81</v>
      </c>
    </row>
    <row r="52" spans="1:24" ht="12" customHeight="1">
      <c r="A52" s="646" t="s">
        <v>1029</v>
      </c>
      <c r="B52" s="647"/>
      <c r="C52" s="691">
        <v>845</v>
      </c>
      <c r="D52" s="648" t="s">
        <v>319</v>
      </c>
      <c r="E52" s="648" t="s">
        <v>319</v>
      </c>
      <c r="F52" s="648" t="s">
        <v>319</v>
      </c>
      <c r="G52" s="536" t="s">
        <v>319</v>
      </c>
      <c r="H52" s="536">
        <v>50</v>
      </c>
      <c r="I52" s="536">
        <v>95</v>
      </c>
      <c r="J52" s="536">
        <v>5</v>
      </c>
      <c r="K52" s="536">
        <v>28</v>
      </c>
      <c r="L52" s="536">
        <v>37</v>
      </c>
      <c r="M52" s="536">
        <v>201</v>
      </c>
      <c r="N52" s="536">
        <v>44</v>
      </c>
      <c r="O52" s="536">
        <v>25</v>
      </c>
      <c r="P52" s="536">
        <v>56</v>
      </c>
      <c r="Q52" s="536">
        <v>27</v>
      </c>
      <c r="R52" s="536">
        <v>23</v>
      </c>
      <c r="S52" s="536">
        <v>56</v>
      </c>
      <c r="T52" s="536">
        <v>96</v>
      </c>
      <c r="U52" s="536">
        <v>3</v>
      </c>
      <c r="V52" s="536">
        <v>39</v>
      </c>
      <c r="W52" s="536">
        <v>22</v>
      </c>
      <c r="X52" s="536">
        <v>38</v>
      </c>
    </row>
    <row r="53" spans="1:24" ht="12" customHeight="1">
      <c r="A53" s="646" t="s">
        <v>1030</v>
      </c>
      <c r="B53" s="647"/>
      <c r="C53" s="691">
        <v>840</v>
      </c>
      <c r="D53" s="648" t="s">
        <v>319</v>
      </c>
      <c r="E53" s="648" t="s">
        <v>319</v>
      </c>
      <c r="F53" s="648" t="s">
        <v>319</v>
      </c>
      <c r="G53" s="536" t="s">
        <v>319</v>
      </c>
      <c r="H53" s="536">
        <v>35</v>
      </c>
      <c r="I53" s="536">
        <v>92</v>
      </c>
      <c r="J53" s="536">
        <v>4</v>
      </c>
      <c r="K53" s="536">
        <v>38</v>
      </c>
      <c r="L53" s="536">
        <v>39</v>
      </c>
      <c r="M53" s="536">
        <v>196</v>
      </c>
      <c r="N53" s="536">
        <v>69</v>
      </c>
      <c r="O53" s="536">
        <v>30</v>
      </c>
      <c r="P53" s="536">
        <v>51</v>
      </c>
      <c r="Q53" s="536">
        <v>32</v>
      </c>
      <c r="R53" s="536">
        <v>25</v>
      </c>
      <c r="S53" s="536">
        <v>50</v>
      </c>
      <c r="T53" s="536">
        <v>75</v>
      </c>
      <c r="U53" s="536" t="s">
        <v>319</v>
      </c>
      <c r="V53" s="536">
        <v>39</v>
      </c>
      <c r="W53" s="536">
        <v>29</v>
      </c>
      <c r="X53" s="536">
        <v>36</v>
      </c>
    </row>
    <row r="54" spans="1:24" ht="12" customHeight="1">
      <c r="A54" s="646" t="s">
        <v>1031</v>
      </c>
      <c r="B54" s="647"/>
      <c r="C54" s="691">
        <v>485</v>
      </c>
      <c r="D54" s="648" t="s">
        <v>319</v>
      </c>
      <c r="E54" s="648" t="s">
        <v>319</v>
      </c>
      <c r="F54" s="648" t="s">
        <v>319</v>
      </c>
      <c r="G54" s="536" t="s">
        <v>319</v>
      </c>
      <c r="H54" s="536">
        <v>18</v>
      </c>
      <c r="I54" s="536">
        <v>55</v>
      </c>
      <c r="J54" s="536">
        <v>2</v>
      </c>
      <c r="K54" s="536">
        <v>17</v>
      </c>
      <c r="L54" s="536">
        <v>15</v>
      </c>
      <c r="M54" s="536">
        <v>84</v>
      </c>
      <c r="N54" s="536">
        <v>64</v>
      </c>
      <c r="O54" s="536">
        <v>22</v>
      </c>
      <c r="P54" s="536">
        <v>25</v>
      </c>
      <c r="Q54" s="536">
        <v>20</v>
      </c>
      <c r="R54" s="536">
        <v>17</v>
      </c>
      <c r="S54" s="536">
        <v>44</v>
      </c>
      <c r="T54" s="536">
        <v>50</v>
      </c>
      <c r="U54" s="536">
        <v>1</v>
      </c>
      <c r="V54" s="536">
        <v>23</v>
      </c>
      <c r="W54" s="536">
        <v>6</v>
      </c>
      <c r="X54" s="536">
        <v>22</v>
      </c>
    </row>
    <row r="55" spans="1:24" ht="12" customHeight="1">
      <c r="A55" s="646" t="s">
        <v>1032</v>
      </c>
      <c r="B55" s="647"/>
      <c r="C55" s="691">
        <v>677</v>
      </c>
      <c r="D55" s="648">
        <v>1</v>
      </c>
      <c r="E55" s="648">
        <v>1</v>
      </c>
      <c r="F55" s="648" t="s">
        <v>319</v>
      </c>
      <c r="G55" s="536" t="s">
        <v>319</v>
      </c>
      <c r="H55" s="536">
        <v>33</v>
      </c>
      <c r="I55" s="536">
        <v>93</v>
      </c>
      <c r="J55" s="536">
        <v>7</v>
      </c>
      <c r="K55" s="536">
        <v>14</v>
      </c>
      <c r="L55" s="536">
        <v>40</v>
      </c>
      <c r="M55" s="536">
        <v>127</v>
      </c>
      <c r="N55" s="536">
        <v>43</v>
      </c>
      <c r="O55" s="536">
        <v>25</v>
      </c>
      <c r="P55" s="536">
        <v>31</v>
      </c>
      <c r="Q55" s="536">
        <v>31</v>
      </c>
      <c r="R55" s="536">
        <v>27</v>
      </c>
      <c r="S55" s="536">
        <v>71</v>
      </c>
      <c r="T55" s="536">
        <v>74</v>
      </c>
      <c r="U55" s="536">
        <v>2</v>
      </c>
      <c r="V55" s="536">
        <v>22</v>
      </c>
      <c r="W55" s="536">
        <v>17</v>
      </c>
      <c r="X55" s="536">
        <v>19</v>
      </c>
    </row>
    <row r="56" spans="1:24" ht="12" customHeight="1">
      <c r="A56" s="652" t="s">
        <v>1033</v>
      </c>
      <c r="B56" s="653"/>
      <c r="C56" s="690">
        <v>554</v>
      </c>
      <c r="D56" s="673" t="s">
        <v>319</v>
      </c>
      <c r="E56" s="673" t="s">
        <v>319</v>
      </c>
      <c r="F56" s="673" t="s">
        <v>319</v>
      </c>
      <c r="G56" s="546" t="s">
        <v>319</v>
      </c>
      <c r="H56" s="546">
        <v>29</v>
      </c>
      <c r="I56" s="546">
        <v>48</v>
      </c>
      <c r="J56" s="546">
        <v>3</v>
      </c>
      <c r="K56" s="546">
        <v>15</v>
      </c>
      <c r="L56" s="546">
        <v>31</v>
      </c>
      <c r="M56" s="546">
        <v>107</v>
      </c>
      <c r="N56" s="546">
        <v>11</v>
      </c>
      <c r="O56" s="546">
        <v>20</v>
      </c>
      <c r="P56" s="546">
        <v>38</v>
      </c>
      <c r="Q56" s="546">
        <v>30</v>
      </c>
      <c r="R56" s="546">
        <v>19</v>
      </c>
      <c r="S56" s="546">
        <v>53</v>
      </c>
      <c r="T56" s="546">
        <v>80</v>
      </c>
      <c r="U56" s="546">
        <v>1</v>
      </c>
      <c r="V56" s="546">
        <v>29</v>
      </c>
      <c r="W56" s="546">
        <v>25</v>
      </c>
      <c r="X56" s="546">
        <v>15</v>
      </c>
    </row>
    <row r="57" spans="1:24" ht="12" customHeight="1">
      <c r="A57" s="646" t="s">
        <v>1034</v>
      </c>
      <c r="B57" s="647"/>
      <c r="C57" s="691">
        <v>1954</v>
      </c>
      <c r="D57" s="648">
        <v>3</v>
      </c>
      <c r="E57" s="648">
        <v>3</v>
      </c>
      <c r="F57" s="648" t="s">
        <v>319</v>
      </c>
      <c r="G57" s="536" t="s">
        <v>319</v>
      </c>
      <c r="H57" s="536">
        <v>90</v>
      </c>
      <c r="I57" s="536">
        <v>233</v>
      </c>
      <c r="J57" s="536">
        <v>7</v>
      </c>
      <c r="K57" s="536">
        <v>56</v>
      </c>
      <c r="L57" s="536">
        <v>167</v>
      </c>
      <c r="M57" s="536">
        <v>396</v>
      </c>
      <c r="N57" s="536">
        <v>54</v>
      </c>
      <c r="O57" s="536">
        <v>64</v>
      </c>
      <c r="P57" s="536">
        <v>81</v>
      </c>
      <c r="Q57" s="536">
        <v>103</v>
      </c>
      <c r="R57" s="536">
        <v>88</v>
      </c>
      <c r="S57" s="536">
        <v>109</v>
      </c>
      <c r="T57" s="536">
        <v>207</v>
      </c>
      <c r="U57" s="536">
        <v>5</v>
      </c>
      <c r="V57" s="536">
        <v>130</v>
      </c>
      <c r="W57" s="536">
        <v>29</v>
      </c>
      <c r="X57" s="536">
        <v>132</v>
      </c>
    </row>
    <row r="58" spans="1:24" ht="12" customHeight="1">
      <c r="A58" s="646" t="s">
        <v>1035</v>
      </c>
      <c r="B58" s="647"/>
      <c r="C58" s="691">
        <v>1499</v>
      </c>
      <c r="D58" s="648">
        <v>3</v>
      </c>
      <c r="E58" s="648">
        <v>3</v>
      </c>
      <c r="F58" s="648" t="s">
        <v>319</v>
      </c>
      <c r="G58" s="536" t="s">
        <v>319</v>
      </c>
      <c r="H58" s="536">
        <v>101</v>
      </c>
      <c r="I58" s="536">
        <v>137</v>
      </c>
      <c r="J58" s="536">
        <v>4</v>
      </c>
      <c r="K58" s="536">
        <v>40</v>
      </c>
      <c r="L58" s="536">
        <v>128</v>
      </c>
      <c r="M58" s="536">
        <v>353</v>
      </c>
      <c r="N58" s="536">
        <v>34</v>
      </c>
      <c r="O58" s="536">
        <v>32</v>
      </c>
      <c r="P58" s="536">
        <v>63</v>
      </c>
      <c r="Q58" s="536">
        <v>73</v>
      </c>
      <c r="R58" s="536">
        <v>76</v>
      </c>
      <c r="S58" s="536">
        <v>81</v>
      </c>
      <c r="T58" s="536">
        <v>163</v>
      </c>
      <c r="U58" s="536">
        <v>4</v>
      </c>
      <c r="V58" s="536">
        <v>123</v>
      </c>
      <c r="W58" s="536">
        <v>14</v>
      </c>
      <c r="X58" s="536">
        <v>70</v>
      </c>
    </row>
    <row r="59" spans="1:24" ht="12" customHeight="1">
      <c r="A59" s="646" t="s">
        <v>1036</v>
      </c>
      <c r="B59" s="647"/>
      <c r="C59" s="691">
        <v>727</v>
      </c>
      <c r="D59" s="648">
        <v>2</v>
      </c>
      <c r="E59" s="648">
        <v>2</v>
      </c>
      <c r="F59" s="648" t="s">
        <v>319</v>
      </c>
      <c r="G59" s="536" t="s">
        <v>319</v>
      </c>
      <c r="H59" s="536">
        <v>38</v>
      </c>
      <c r="I59" s="536">
        <v>84</v>
      </c>
      <c r="J59" s="536">
        <v>4</v>
      </c>
      <c r="K59" s="536">
        <v>36</v>
      </c>
      <c r="L59" s="536">
        <v>35</v>
      </c>
      <c r="M59" s="536">
        <v>130</v>
      </c>
      <c r="N59" s="536">
        <v>41</v>
      </c>
      <c r="O59" s="536">
        <v>30</v>
      </c>
      <c r="P59" s="536">
        <v>47</v>
      </c>
      <c r="Q59" s="536">
        <v>29</v>
      </c>
      <c r="R59" s="536">
        <v>23</v>
      </c>
      <c r="S59" s="536">
        <v>76</v>
      </c>
      <c r="T59" s="536">
        <v>84</v>
      </c>
      <c r="U59" s="536" t="s">
        <v>319</v>
      </c>
      <c r="V59" s="536">
        <v>36</v>
      </c>
      <c r="W59" s="536">
        <v>22</v>
      </c>
      <c r="X59" s="536">
        <v>10</v>
      </c>
    </row>
    <row r="60" spans="1:24" ht="12" customHeight="1">
      <c r="A60" s="658" t="s">
        <v>1037</v>
      </c>
      <c r="B60" s="659"/>
      <c r="C60" s="692">
        <v>448</v>
      </c>
      <c r="D60" s="676">
        <v>2</v>
      </c>
      <c r="E60" s="676">
        <v>2</v>
      </c>
      <c r="F60" s="676" t="s">
        <v>319</v>
      </c>
      <c r="G60" s="526" t="s">
        <v>319</v>
      </c>
      <c r="H60" s="526">
        <v>25</v>
      </c>
      <c r="I60" s="526">
        <v>44</v>
      </c>
      <c r="J60" s="526" t="s">
        <v>319</v>
      </c>
      <c r="K60" s="526">
        <v>12</v>
      </c>
      <c r="L60" s="526">
        <v>10</v>
      </c>
      <c r="M60" s="526">
        <v>85</v>
      </c>
      <c r="N60" s="526">
        <v>18</v>
      </c>
      <c r="O60" s="526">
        <v>30</v>
      </c>
      <c r="P60" s="526">
        <v>42</v>
      </c>
      <c r="Q60" s="526">
        <v>9</v>
      </c>
      <c r="R60" s="526">
        <v>12</v>
      </c>
      <c r="S60" s="526">
        <v>32</v>
      </c>
      <c r="T60" s="526">
        <v>73</v>
      </c>
      <c r="U60" s="526">
        <v>1</v>
      </c>
      <c r="V60" s="526">
        <v>22</v>
      </c>
      <c r="W60" s="526">
        <v>13</v>
      </c>
      <c r="X60" s="526">
        <v>18</v>
      </c>
    </row>
    <row r="61" spans="1:24" ht="12" customHeight="1">
      <c r="A61" s="646" t="s">
        <v>1039</v>
      </c>
      <c r="B61" s="647"/>
      <c r="C61" s="691">
        <v>867</v>
      </c>
      <c r="D61" s="648">
        <v>2</v>
      </c>
      <c r="E61" s="648">
        <v>2</v>
      </c>
      <c r="F61" s="648" t="s">
        <v>319</v>
      </c>
      <c r="G61" s="536" t="s">
        <v>319</v>
      </c>
      <c r="H61" s="536">
        <v>39</v>
      </c>
      <c r="I61" s="536">
        <v>94</v>
      </c>
      <c r="J61" s="536">
        <v>5</v>
      </c>
      <c r="K61" s="536">
        <v>26</v>
      </c>
      <c r="L61" s="536">
        <v>70</v>
      </c>
      <c r="M61" s="536">
        <v>204</v>
      </c>
      <c r="N61" s="536">
        <v>17</v>
      </c>
      <c r="O61" s="536">
        <v>11</v>
      </c>
      <c r="P61" s="536">
        <v>25</v>
      </c>
      <c r="Q61" s="536">
        <v>60</v>
      </c>
      <c r="R61" s="536">
        <v>49</v>
      </c>
      <c r="S61" s="536">
        <v>33</v>
      </c>
      <c r="T61" s="536">
        <v>89</v>
      </c>
      <c r="U61" s="536">
        <v>3</v>
      </c>
      <c r="V61" s="536">
        <v>81</v>
      </c>
      <c r="W61" s="536">
        <v>19</v>
      </c>
      <c r="X61" s="536">
        <v>40</v>
      </c>
    </row>
    <row r="62" spans="1:24" ht="12" customHeight="1">
      <c r="A62" s="646" t="s">
        <v>1073</v>
      </c>
      <c r="B62" s="647"/>
      <c r="C62" s="691">
        <v>201</v>
      </c>
      <c r="D62" s="648" t="s">
        <v>319</v>
      </c>
      <c r="E62" s="648" t="s">
        <v>319</v>
      </c>
      <c r="F62" s="648" t="s">
        <v>319</v>
      </c>
      <c r="G62" s="536" t="s">
        <v>319</v>
      </c>
      <c r="H62" s="536">
        <v>7</v>
      </c>
      <c r="I62" s="536">
        <v>25</v>
      </c>
      <c r="J62" s="536">
        <v>2</v>
      </c>
      <c r="K62" s="536">
        <v>10</v>
      </c>
      <c r="L62" s="536">
        <v>9</v>
      </c>
      <c r="M62" s="536">
        <v>33</v>
      </c>
      <c r="N62" s="536">
        <v>12</v>
      </c>
      <c r="O62" s="536">
        <v>11</v>
      </c>
      <c r="P62" s="536">
        <v>15</v>
      </c>
      <c r="Q62" s="536">
        <v>8</v>
      </c>
      <c r="R62" s="536">
        <v>3</v>
      </c>
      <c r="S62" s="536">
        <v>26</v>
      </c>
      <c r="T62" s="536">
        <v>19</v>
      </c>
      <c r="U62" s="536">
        <v>1</v>
      </c>
      <c r="V62" s="536">
        <v>6</v>
      </c>
      <c r="W62" s="536">
        <v>8</v>
      </c>
      <c r="X62" s="536">
        <v>6</v>
      </c>
    </row>
    <row r="63" spans="1:24" ht="12" customHeight="1">
      <c r="A63" s="646" t="s">
        <v>1074</v>
      </c>
      <c r="B63" s="647"/>
      <c r="C63" s="691">
        <v>444</v>
      </c>
      <c r="D63" s="648" t="s">
        <v>319</v>
      </c>
      <c r="E63" s="648" t="s">
        <v>319</v>
      </c>
      <c r="F63" s="648" t="s">
        <v>319</v>
      </c>
      <c r="G63" s="536" t="s">
        <v>319</v>
      </c>
      <c r="H63" s="536">
        <v>16</v>
      </c>
      <c r="I63" s="536">
        <v>63</v>
      </c>
      <c r="J63" s="536">
        <v>4</v>
      </c>
      <c r="K63" s="536">
        <v>21</v>
      </c>
      <c r="L63" s="536">
        <v>15</v>
      </c>
      <c r="M63" s="536">
        <v>85</v>
      </c>
      <c r="N63" s="536">
        <v>23</v>
      </c>
      <c r="O63" s="694">
        <v>16</v>
      </c>
      <c r="P63" s="694">
        <v>28</v>
      </c>
      <c r="Q63" s="694">
        <v>8</v>
      </c>
      <c r="R63" s="694">
        <v>8</v>
      </c>
      <c r="S63" s="536">
        <v>34</v>
      </c>
      <c r="T63" s="536">
        <v>68</v>
      </c>
      <c r="U63" s="536" t="s">
        <v>319</v>
      </c>
      <c r="V63" s="536">
        <v>23</v>
      </c>
      <c r="W63" s="536">
        <v>13</v>
      </c>
      <c r="X63" s="536">
        <v>19</v>
      </c>
    </row>
    <row r="64" spans="1:24" ht="12" customHeight="1">
      <c r="A64" s="665" t="s">
        <v>1075</v>
      </c>
      <c r="B64" s="666"/>
      <c r="C64" s="695">
        <v>28</v>
      </c>
      <c r="D64" s="682" t="s">
        <v>319</v>
      </c>
      <c r="E64" s="682" t="s">
        <v>319</v>
      </c>
      <c r="F64" s="682" t="s">
        <v>319</v>
      </c>
      <c r="G64" s="667" t="s">
        <v>319</v>
      </c>
      <c r="H64" s="667">
        <v>2</v>
      </c>
      <c r="I64" s="667">
        <v>2</v>
      </c>
      <c r="J64" s="667">
        <v>1</v>
      </c>
      <c r="K64" s="667">
        <v>2</v>
      </c>
      <c r="L64" s="667">
        <v>1</v>
      </c>
      <c r="M64" s="667">
        <v>7</v>
      </c>
      <c r="N64" s="667" t="s">
        <v>319</v>
      </c>
      <c r="O64" s="667">
        <v>1</v>
      </c>
      <c r="P64" s="667">
        <v>2</v>
      </c>
      <c r="Q64" s="667" t="s">
        <v>319</v>
      </c>
      <c r="R64" s="667" t="s">
        <v>319</v>
      </c>
      <c r="S64" s="667">
        <v>1</v>
      </c>
      <c r="T64" s="667">
        <v>6</v>
      </c>
      <c r="U64" s="667" t="s">
        <v>319</v>
      </c>
      <c r="V64" s="667" t="s">
        <v>319</v>
      </c>
      <c r="W64" s="667">
        <v>2</v>
      </c>
      <c r="X64" s="667">
        <v>1</v>
      </c>
    </row>
    <row r="65" spans="4:21" ht="11.25">
      <c r="D65" s="680"/>
      <c r="O65" s="694"/>
      <c r="P65" s="694"/>
      <c r="Q65" s="694"/>
      <c r="R65" s="694"/>
      <c r="S65" s="694"/>
      <c r="T65" s="696"/>
      <c r="U65" s="696"/>
    </row>
    <row r="66" spans="15:21" ht="11.25">
      <c r="O66" s="694"/>
      <c r="P66" s="694"/>
      <c r="Q66" s="694"/>
      <c r="R66" s="694"/>
      <c r="S66" s="694"/>
      <c r="T66" s="696"/>
      <c r="U66" s="696"/>
    </row>
  </sheetData>
  <mergeCells count="1">
    <mergeCell ref="A4:B4"/>
  </mergeCells>
  <hyperlinks>
    <hyperlink ref="A1" location="目次!A36" display="目次へ"/>
  </hyperlinks>
  <printOptions/>
  <pageMargins left="0.5905511811023623" right="0.5905511811023623" top="0.7874015748031497" bottom="0.3937007874015748" header="0.5118110236220472" footer="0.31496062992125984"/>
  <pageSetup firstPageNumber="39" useFirstPageNumber="1"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G65"/>
  <sheetViews>
    <sheetView zoomScaleSheetLayoutView="100" workbookViewId="0" topLeftCell="A1">
      <selection activeCell="A1" sqref="A1"/>
    </sheetView>
  </sheetViews>
  <sheetFormatPr defaultColWidth="9.00390625" defaultRowHeight="13.5"/>
  <cols>
    <col min="1" max="1" width="8.50390625" style="486" customWidth="1"/>
    <col min="2" max="2" width="0.875" style="486" customWidth="1"/>
    <col min="3" max="3" width="7.625" style="486" customWidth="1"/>
    <col min="4" max="5" width="7.125" style="486" customWidth="1"/>
    <col min="6" max="7" width="7.625" style="486" customWidth="1"/>
    <col min="8" max="9" width="7.125" style="486" customWidth="1"/>
    <col min="10" max="11" width="7.625" style="486" customWidth="1"/>
    <col min="12" max="13" width="7.125" style="486" customWidth="1"/>
    <col min="14" max="15" width="8.125" style="486" customWidth="1"/>
    <col min="16" max="17" width="7.125" style="486" customWidth="1"/>
    <col min="18" max="19" width="8.125" style="486" customWidth="1"/>
    <col min="20" max="21" width="7.125" style="486" customWidth="1"/>
    <col min="22" max="23" width="8.125" style="487" customWidth="1"/>
    <col min="24" max="25" width="7.125" style="486" customWidth="1"/>
    <col min="26" max="27" width="8.125" style="486" customWidth="1"/>
    <col min="28" max="29" width="7.125" style="486" customWidth="1"/>
    <col min="30" max="31" width="8.125" style="486" customWidth="1"/>
    <col min="32" max="33" width="7.125" style="486" customWidth="1"/>
    <col min="34" max="16384" width="9.00390625" style="486" customWidth="1"/>
  </cols>
  <sheetData>
    <row r="1" ht="15" customHeight="1">
      <c r="A1" s="983" t="s">
        <v>605</v>
      </c>
    </row>
    <row r="2" spans="1:33" s="114" customFormat="1" ht="13.5">
      <c r="A2" s="839" t="s">
        <v>175</v>
      </c>
      <c r="F2" s="486"/>
      <c r="G2" s="486"/>
      <c r="H2" s="486"/>
      <c r="I2" s="486"/>
      <c r="J2" s="486"/>
      <c r="K2" s="486"/>
      <c r="L2" s="486"/>
      <c r="M2" s="486"/>
      <c r="N2" s="486"/>
      <c r="O2" s="486"/>
      <c r="P2" s="486"/>
      <c r="Q2" s="486"/>
      <c r="R2" s="486"/>
      <c r="S2" s="486"/>
      <c r="T2" s="486"/>
      <c r="U2" s="486"/>
      <c r="V2" s="487"/>
      <c r="W2" s="487"/>
      <c r="X2" s="486"/>
      <c r="Y2" s="486"/>
      <c r="Z2" s="486"/>
      <c r="AA2" s="486"/>
      <c r="AB2" s="486"/>
      <c r="AC2" s="486"/>
      <c r="AD2" s="486"/>
      <c r="AE2" s="486"/>
      <c r="AF2" s="486"/>
      <c r="AG2" s="486"/>
    </row>
    <row r="3" ht="6" customHeight="1"/>
    <row r="4" spans="1:33" ht="12.75" customHeight="1">
      <c r="A4" s="1163" t="s">
        <v>977</v>
      </c>
      <c r="B4" s="1164"/>
      <c r="C4" s="990" t="s">
        <v>496</v>
      </c>
      <c r="D4" s="990"/>
      <c r="E4" s="990"/>
      <c r="F4" s="1171" t="s">
        <v>682</v>
      </c>
      <c r="G4" s="1224"/>
      <c r="H4" s="1224"/>
      <c r="I4" s="1002"/>
      <c r="J4" s="1171" t="s">
        <v>683</v>
      </c>
      <c r="K4" s="1224"/>
      <c r="L4" s="1224"/>
      <c r="M4" s="1002"/>
      <c r="N4" s="1171" t="s">
        <v>686</v>
      </c>
      <c r="O4" s="1224"/>
      <c r="P4" s="1224"/>
      <c r="Q4" s="1002"/>
      <c r="R4" s="990" t="s">
        <v>687</v>
      </c>
      <c r="S4" s="990"/>
      <c r="T4" s="990"/>
      <c r="U4" s="990"/>
      <c r="V4" s="1171" t="s">
        <v>685</v>
      </c>
      <c r="W4" s="1224"/>
      <c r="X4" s="1171" t="s">
        <v>685</v>
      </c>
      <c r="Y4" s="1224"/>
      <c r="Z4" s="990" t="s">
        <v>684</v>
      </c>
      <c r="AA4" s="990"/>
      <c r="AB4" s="990"/>
      <c r="AC4" s="1171"/>
      <c r="AD4" s="990" t="s">
        <v>1067</v>
      </c>
      <c r="AE4" s="990"/>
      <c r="AF4" s="990"/>
      <c r="AG4" s="1171"/>
    </row>
    <row r="5" spans="1:33" ht="12.75" customHeight="1">
      <c r="A5" s="1165"/>
      <c r="B5" s="1166"/>
      <c r="C5" s="140" t="s">
        <v>1068</v>
      </c>
      <c r="D5" s="140" t="s">
        <v>286</v>
      </c>
      <c r="E5" s="140" t="s">
        <v>287</v>
      </c>
      <c r="F5" s="140" t="s">
        <v>1068</v>
      </c>
      <c r="G5" s="140" t="s">
        <v>734</v>
      </c>
      <c r="H5" s="140" t="s">
        <v>286</v>
      </c>
      <c r="I5" s="140" t="s">
        <v>287</v>
      </c>
      <c r="J5" s="140" t="s">
        <v>1068</v>
      </c>
      <c r="K5" s="140" t="s">
        <v>734</v>
      </c>
      <c r="L5" s="140" t="s">
        <v>286</v>
      </c>
      <c r="M5" s="140" t="s">
        <v>287</v>
      </c>
      <c r="N5" s="140" t="s">
        <v>1068</v>
      </c>
      <c r="O5" s="140" t="s">
        <v>734</v>
      </c>
      <c r="P5" s="140" t="s">
        <v>286</v>
      </c>
      <c r="Q5" s="140" t="s">
        <v>287</v>
      </c>
      <c r="R5" s="140" t="s">
        <v>1068</v>
      </c>
      <c r="S5" s="140" t="s">
        <v>734</v>
      </c>
      <c r="T5" s="140" t="s">
        <v>286</v>
      </c>
      <c r="U5" s="140" t="s">
        <v>287</v>
      </c>
      <c r="V5" s="140" t="s">
        <v>1068</v>
      </c>
      <c r="W5" s="140" t="s">
        <v>734</v>
      </c>
      <c r="X5" s="519" t="s">
        <v>286</v>
      </c>
      <c r="Y5" s="140" t="s">
        <v>287</v>
      </c>
      <c r="Z5" s="140" t="s">
        <v>1068</v>
      </c>
      <c r="AA5" s="140" t="s">
        <v>734</v>
      </c>
      <c r="AB5" s="140" t="s">
        <v>286</v>
      </c>
      <c r="AC5" s="811" t="s">
        <v>287</v>
      </c>
      <c r="AD5" s="140" t="s">
        <v>1068</v>
      </c>
      <c r="AE5" s="140" t="s">
        <v>734</v>
      </c>
      <c r="AF5" s="140" t="s">
        <v>286</v>
      </c>
      <c r="AG5" s="811" t="s">
        <v>287</v>
      </c>
    </row>
    <row r="6" spans="1:33" ht="12.75" customHeight="1">
      <c r="A6" s="490" t="s">
        <v>496</v>
      </c>
      <c r="B6" s="491"/>
      <c r="C6" s="535">
        <v>93238</v>
      </c>
      <c r="D6" s="535">
        <v>42385</v>
      </c>
      <c r="E6" s="756">
        <v>50853</v>
      </c>
      <c r="F6" s="535">
        <v>6102</v>
      </c>
      <c r="G6" s="812">
        <f>F6/C6*100</f>
        <v>6.544541924966215</v>
      </c>
      <c r="H6" s="535">
        <v>3241</v>
      </c>
      <c r="I6" s="756">
        <v>2861</v>
      </c>
      <c r="J6" s="535">
        <v>6101</v>
      </c>
      <c r="K6" s="812">
        <f>J6/C6*100</f>
        <v>6.54346940088805</v>
      </c>
      <c r="L6" s="535">
        <v>2894</v>
      </c>
      <c r="M6" s="535">
        <v>3207</v>
      </c>
      <c r="N6" s="921">
        <v>19458</v>
      </c>
      <c r="O6" s="812">
        <f>N6/C6*100</f>
        <v>20.869173512945366</v>
      </c>
      <c r="P6" s="753">
        <v>9004</v>
      </c>
      <c r="Q6" s="751">
        <v>10454</v>
      </c>
      <c r="R6" s="535">
        <v>17473</v>
      </c>
      <c r="S6" s="812">
        <f>R6/C6*100</f>
        <v>18.74021321778674</v>
      </c>
      <c r="T6" s="535">
        <v>7878</v>
      </c>
      <c r="U6" s="751">
        <v>9595</v>
      </c>
      <c r="V6" s="535">
        <v>18563</v>
      </c>
      <c r="W6" s="812">
        <f aca="true" t="shared" si="0" ref="W6:W37">V6/C6*100</f>
        <v>19.909264462987196</v>
      </c>
      <c r="X6" s="535">
        <v>8227</v>
      </c>
      <c r="Y6" s="535">
        <v>10336</v>
      </c>
      <c r="Z6" s="813">
        <v>19069</v>
      </c>
      <c r="AA6" s="812">
        <f aca="true" t="shared" si="1" ref="AA6:AA37">Z6/C6*100</f>
        <v>20.451961646538965</v>
      </c>
      <c r="AB6" s="753">
        <v>7896</v>
      </c>
      <c r="AC6" s="753">
        <v>11173</v>
      </c>
      <c r="AD6" s="813">
        <v>6472</v>
      </c>
      <c r="AE6" s="812">
        <f>AD6/C6*100</f>
        <v>6.941375833887471</v>
      </c>
      <c r="AF6" s="753">
        <v>3245</v>
      </c>
      <c r="AG6" s="753">
        <v>3227</v>
      </c>
    </row>
    <row r="7" spans="1:33" ht="12.75" customHeight="1">
      <c r="A7" s="497" t="s">
        <v>983</v>
      </c>
      <c r="B7" s="498"/>
      <c r="C7" s="545">
        <v>450</v>
      </c>
      <c r="D7" s="545">
        <v>197</v>
      </c>
      <c r="E7" s="754">
        <v>253</v>
      </c>
      <c r="F7" s="545">
        <v>24</v>
      </c>
      <c r="G7" s="798">
        <f aca="true" t="shared" si="2" ref="G7:G65">F7/C7*100</f>
        <v>5.333333333333334</v>
      </c>
      <c r="H7" s="545">
        <v>11</v>
      </c>
      <c r="I7" s="754">
        <v>13</v>
      </c>
      <c r="J7" s="545">
        <v>22</v>
      </c>
      <c r="K7" s="798">
        <f aca="true" t="shared" si="3" ref="K7:K65">J7/C7*100</f>
        <v>4.888888888888889</v>
      </c>
      <c r="L7" s="545">
        <v>9</v>
      </c>
      <c r="M7" s="545">
        <v>13</v>
      </c>
      <c r="N7" s="922">
        <v>61</v>
      </c>
      <c r="O7" s="798">
        <f>N7/C7*100</f>
        <v>13.555555555555557</v>
      </c>
      <c r="P7" s="545">
        <v>29</v>
      </c>
      <c r="Q7" s="754">
        <v>32</v>
      </c>
      <c r="R7" s="545">
        <v>59</v>
      </c>
      <c r="S7" s="798">
        <f>R7/C7*100</f>
        <v>13.111111111111112</v>
      </c>
      <c r="T7" s="545">
        <v>23</v>
      </c>
      <c r="U7" s="754">
        <v>36</v>
      </c>
      <c r="V7" s="545">
        <v>121</v>
      </c>
      <c r="W7" s="798">
        <f t="shared" si="0"/>
        <v>26.88888888888889</v>
      </c>
      <c r="X7" s="545">
        <v>51</v>
      </c>
      <c r="Y7" s="545">
        <v>70</v>
      </c>
      <c r="Z7" s="814">
        <v>131</v>
      </c>
      <c r="AA7" s="798">
        <f t="shared" si="1"/>
        <v>29.11111111111111</v>
      </c>
      <c r="AB7" s="545">
        <v>61</v>
      </c>
      <c r="AC7" s="545">
        <v>70</v>
      </c>
      <c r="AD7" s="814">
        <v>32</v>
      </c>
      <c r="AE7" s="798">
        <f>AD7/C7*100</f>
        <v>7.111111111111111</v>
      </c>
      <c r="AF7" s="545">
        <v>13</v>
      </c>
      <c r="AG7" s="545">
        <v>19</v>
      </c>
    </row>
    <row r="8" spans="1:33" ht="12.75" customHeight="1">
      <c r="A8" s="490" t="s">
        <v>984</v>
      </c>
      <c r="B8" s="502"/>
      <c r="C8" s="535">
        <v>531</v>
      </c>
      <c r="D8" s="535">
        <v>242</v>
      </c>
      <c r="E8" s="756">
        <v>289</v>
      </c>
      <c r="F8" s="535">
        <v>20</v>
      </c>
      <c r="G8" s="798">
        <f t="shared" si="2"/>
        <v>3.766478342749529</v>
      </c>
      <c r="H8" s="535">
        <v>16</v>
      </c>
      <c r="I8" s="756">
        <v>4</v>
      </c>
      <c r="J8" s="535">
        <v>20</v>
      </c>
      <c r="K8" s="798">
        <f t="shared" si="3"/>
        <v>3.766478342749529</v>
      </c>
      <c r="L8" s="535">
        <v>11</v>
      </c>
      <c r="M8" s="535">
        <v>9</v>
      </c>
      <c r="N8" s="923">
        <v>77</v>
      </c>
      <c r="O8" s="798">
        <f>N8/C8*100</f>
        <v>14.500941619585687</v>
      </c>
      <c r="P8" s="535">
        <v>34</v>
      </c>
      <c r="Q8" s="756">
        <v>43</v>
      </c>
      <c r="R8" s="535">
        <v>115</v>
      </c>
      <c r="S8" s="798">
        <f>R8/C8*100</f>
        <v>21.657250470809792</v>
      </c>
      <c r="T8" s="535">
        <v>55</v>
      </c>
      <c r="U8" s="756">
        <v>60</v>
      </c>
      <c r="V8" s="535">
        <v>128</v>
      </c>
      <c r="W8" s="798">
        <f t="shared" si="0"/>
        <v>24.105461393596986</v>
      </c>
      <c r="X8" s="535">
        <v>55</v>
      </c>
      <c r="Y8" s="535">
        <v>73</v>
      </c>
      <c r="Z8" s="799">
        <v>146</v>
      </c>
      <c r="AA8" s="798">
        <f t="shared" si="1"/>
        <v>27.49529190207156</v>
      </c>
      <c r="AB8" s="535">
        <v>57</v>
      </c>
      <c r="AC8" s="535">
        <v>89</v>
      </c>
      <c r="AD8" s="799">
        <v>25</v>
      </c>
      <c r="AE8" s="798">
        <f>AD8/C8*100</f>
        <v>4.708097928436912</v>
      </c>
      <c r="AF8" s="535">
        <v>14</v>
      </c>
      <c r="AG8" s="535">
        <v>11</v>
      </c>
    </row>
    <row r="9" spans="1:33" ht="12.75" customHeight="1">
      <c r="A9" s="490" t="s">
        <v>985</v>
      </c>
      <c r="B9" s="502"/>
      <c r="C9" s="535">
        <v>744</v>
      </c>
      <c r="D9" s="535">
        <v>338</v>
      </c>
      <c r="E9" s="756">
        <v>406</v>
      </c>
      <c r="F9" s="535">
        <v>28</v>
      </c>
      <c r="G9" s="798">
        <f t="shared" si="2"/>
        <v>3.763440860215054</v>
      </c>
      <c r="H9" s="535">
        <v>14</v>
      </c>
      <c r="I9" s="756">
        <v>14</v>
      </c>
      <c r="J9" s="535">
        <v>40</v>
      </c>
      <c r="K9" s="798">
        <f t="shared" si="3"/>
        <v>5.376344086021505</v>
      </c>
      <c r="L9" s="535">
        <v>19</v>
      </c>
      <c r="M9" s="535">
        <v>21</v>
      </c>
      <c r="N9" s="923">
        <v>137</v>
      </c>
      <c r="O9" s="798">
        <f>N9/C9*100</f>
        <v>18.413978494623656</v>
      </c>
      <c r="P9" s="535">
        <v>60</v>
      </c>
      <c r="Q9" s="756">
        <v>77</v>
      </c>
      <c r="R9" s="535">
        <v>87</v>
      </c>
      <c r="S9" s="798">
        <f>R9/C9*100</f>
        <v>11.693548387096774</v>
      </c>
      <c r="T9" s="535">
        <v>42</v>
      </c>
      <c r="U9" s="756">
        <v>45</v>
      </c>
      <c r="V9" s="535">
        <v>145</v>
      </c>
      <c r="W9" s="798">
        <f t="shared" si="0"/>
        <v>19.489247311827956</v>
      </c>
      <c r="X9" s="535">
        <v>67</v>
      </c>
      <c r="Y9" s="535">
        <v>78</v>
      </c>
      <c r="Z9" s="799">
        <v>272</v>
      </c>
      <c r="AA9" s="798">
        <f t="shared" si="1"/>
        <v>36.55913978494624</v>
      </c>
      <c r="AB9" s="535">
        <v>120</v>
      </c>
      <c r="AC9" s="535">
        <v>152</v>
      </c>
      <c r="AD9" s="799">
        <v>35</v>
      </c>
      <c r="AE9" s="798">
        <f>AD9/C9*100</f>
        <v>4.704301075268817</v>
      </c>
      <c r="AF9" s="535">
        <v>16</v>
      </c>
      <c r="AG9" s="535">
        <v>19</v>
      </c>
    </row>
    <row r="10" spans="1:33" ht="12.75" customHeight="1">
      <c r="A10" s="490" t="s">
        <v>986</v>
      </c>
      <c r="B10" s="502"/>
      <c r="C10" s="535">
        <v>623</v>
      </c>
      <c r="D10" s="535">
        <v>270</v>
      </c>
      <c r="E10" s="756">
        <v>353</v>
      </c>
      <c r="F10" s="535">
        <v>40</v>
      </c>
      <c r="G10" s="798">
        <f t="shared" si="2"/>
        <v>6.420545746388442</v>
      </c>
      <c r="H10" s="535">
        <v>20</v>
      </c>
      <c r="I10" s="756">
        <v>20</v>
      </c>
      <c r="J10" s="535">
        <v>29</v>
      </c>
      <c r="K10" s="798">
        <f t="shared" si="3"/>
        <v>4.654895666131622</v>
      </c>
      <c r="L10" s="535">
        <v>10</v>
      </c>
      <c r="M10" s="535">
        <v>19</v>
      </c>
      <c r="N10" s="923">
        <v>140</v>
      </c>
      <c r="O10" s="798">
        <f>N10/C10*100</f>
        <v>22.47191011235955</v>
      </c>
      <c r="P10" s="535">
        <v>57</v>
      </c>
      <c r="Q10" s="756">
        <v>83</v>
      </c>
      <c r="R10" s="535">
        <v>91</v>
      </c>
      <c r="S10" s="798">
        <f>R10/C10*100</f>
        <v>14.606741573033707</v>
      </c>
      <c r="T10" s="535">
        <v>41</v>
      </c>
      <c r="U10" s="756">
        <v>50</v>
      </c>
      <c r="V10" s="535">
        <v>102</v>
      </c>
      <c r="W10" s="798">
        <f t="shared" si="0"/>
        <v>16.37239165329053</v>
      </c>
      <c r="X10" s="535">
        <v>45</v>
      </c>
      <c r="Y10" s="535">
        <v>57</v>
      </c>
      <c r="Z10" s="799">
        <v>172</v>
      </c>
      <c r="AA10" s="798">
        <f t="shared" si="1"/>
        <v>27.608346709470304</v>
      </c>
      <c r="AB10" s="535">
        <v>73</v>
      </c>
      <c r="AC10" s="535">
        <v>99</v>
      </c>
      <c r="AD10" s="799">
        <v>49</v>
      </c>
      <c r="AE10" s="798">
        <f>AD10/C10*100</f>
        <v>7.865168539325842</v>
      </c>
      <c r="AF10" s="535">
        <v>24</v>
      </c>
      <c r="AG10" s="535">
        <v>25</v>
      </c>
    </row>
    <row r="11" spans="1:33" ht="12.75" customHeight="1">
      <c r="A11" s="505" t="s">
        <v>987</v>
      </c>
      <c r="B11" s="506"/>
      <c r="C11" s="525">
        <v>200</v>
      </c>
      <c r="D11" s="525">
        <v>191</v>
      </c>
      <c r="E11" s="605">
        <v>9</v>
      </c>
      <c r="F11" s="525" t="s">
        <v>319</v>
      </c>
      <c r="G11" s="812" t="s">
        <v>546</v>
      </c>
      <c r="H11" s="525" t="s">
        <v>319</v>
      </c>
      <c r="I11" s="605" t="s">
        <v>319</v>
      </c>
      <c r="J11" s="525">
        <v>197</v>
      </c>
      <c r="K11" s="812">
        <f t="shared" si="3"/>
        <v>98.5</v>
      </c>
      <c r="L11" s="525">
        <v>189</v>
      </c>
      <c r="M11" s="525">
        <v>8</v>
      </c>
      <c r="N11" s="924" t="s">
        <v>319</v>
      </c>
      <c r="O11" s="812" t="s">
        <v>546</v>
      </c>
      <c r="P11" s="525" t="s">
        <v>319</v>
      </c>
      <c r="Q11" s="605" t="s">
        <v>319</v>
      </c>
      <c r="R11" s="525" t="s">
        <v>319</v>
      </c>
      <c r="S11" s="812" t="s">
        <v>546</v>
      </c>
      <c r="T11" s="525" t="s">
        <v>319</v>
      </c>
      <c r="U11" s="605" t="s">
        <v>319</v>
      </c>
      <c r="V11" s="525">
        <v>1</v>
      </c>
      <c r="W11" s="812">
        <f t="shared" si="0"/>
        <v>0.5</v>
      </c>
      <c r="X11" s="525">
        <v>1</v>
      </c>
      <c r="Y11" s="525" t="s">
        <v>319</v>
      </c>
      <c r="Z11" s="608">
        <v>2</v>
      </c>
      <c r="AA11" s="812">
        <f t="shared" si="1"/>
        <v>1</v>
      </c>
      <c r="AB11" s="525">
        <v>1</v>
      </c>
      <c r="AC11" s="525">
        <v>1</v>
      </c>
      <c r="AD11" s="608" t="s">
        <v>319</v>
      </c>
      <c r="AE11" s="812" t="s">
        <v>546</v>
      </c>
      <c r="AF11" s="525" t="s">
        <v>319</v>
      </c>
      <c r="AG11" s="525" t="s">
        <v>319</v>
      </c>
    </row>
    <row r="12" spans="1:33" ht="12.75" customHeight="1">
      <c r="A12" s="490" t="s">
        <v>988</v>
      </c>
      <c r="B12" s="502"/>
      <c r="C12" s="535">
        <v>6827</v>
      </c>
      <c r="D12" s="535">
        <v>3083</v>
      </c>
      <c r="E12" s="756">
        <v>3744</v>
      </c>
      <c r="F12" s="535">
        <v>387</v>
      </c>
      <c r="G12" s="798">
        <f t="shared" si="2"/>
        <v>5.668668522044822</v>
      </c>
      <c r="H12" s="535">
        <v>192</v>
      </c>
      <c r="I12" s="756">
        <v>195</v>
      </c>
      <c r="J12" s="535">
        <v>363</v>
      </c>
      <c r="K12" s="798">
        <f t="shared" si="3"/>
        <v>5.317123187344368</v>
      </c>
      <c r="L12" s="535">
        <v>165</v>
      </c>
      <c r="M12" s="535">
        <v>198</v>
      </c>
      <c r="N12" s="923">
        <v>1133</v>
      </c>
      <c r="O12" s="798">
        <f aca="true" t="shared" si="4" ref="O12:O43">N12/C12*100</f>
        <v>16.595869342317272</v>
      </c>
      <c r="P12" s="535">
        <v>510</v>
      </c>
      <c r="Q12" s="756">
        <v>623</v>
      </c>
      <c r="R12" s="535">
        <v>1341</v>
      </c>
      <c r="S12" s="798">
        <f aca="true" t="shared" si="5" ref="S12:S43">R12/C12*100</f>
        <v>19.642595576387873</v>
      </c>
      <c r="T12" s="535">
        <v>612</v>
      </c>
      <c r="U12" s="756">
        <v>729</v>
      </c>
      <c r="V12" s="535">
        <v>1600</v>
      </c>
      <c r="W12" s="798">
        <f t="shared" si="0"/>
        <v>23.43635564669694</v>
      </c>
      <c r="X12" s="535">
        <v>711</v>
      </c>
      <c r="Y12" s="535">
        <v>889</v>
      </c>
      <c r="Z12" s="799">
        <v>1408</v>
      </c>
      <c r="AA12" s="798">
        <f t="shared" si="1"/>
        <v>20.623992969093305</v>
      </c>
      <c r="AB12" s="535">
        <v>596</v>
      </c>
      <c r="AC12" s="535">
        <v>812</v>
      </c>
      <c r="AD12" s="799">
        <v>595</v>
      </c>
      <c r="AE12" s="798">
        <f aca="true" t="shared" si="6" ref="AE12:AE43">AD12/C12*100</f>
        <v>8.715394756115424</v>
      </c>
      <c r="AF12" s="535">
        <v>297</v>
      </c>
      <c r="AG12" s="535">
        <v>298</v>
      </c>
    </row>
    <row r="13" spans="1:33" ht="12.75" customHeight="1">
      <c r="A13" s="490" t="s">
        <v>989</v>
      </c>
      <c r="B13" s="502"/>
      <c r="C13" s="535">
        <v>1828</v>
      </c>
      <c r="D13" s="535">
        <v>825</v>
      </c>
      <c r="E13" s="756">
        <v>1003</v>
      </c>
      <c r="F13" s="535">
        <v>119</v>
      </c>
      <c r="G13" s="798">
        <f t="shared" si="2"/>
        <v>6.5098468271334795</v>
      </c>
      <c r="H13" s="535">
        <v>72</v>
      </c>
      <c r="I13" s="756">
        <v>47</v>
      </c>
      <c r="J13" s="535">
        <v>104</v>
      </c>
      <c r="K13" s="798">
        <f t="shared" si="3"/>
        <v>5.689277899343545</v>
      </c>
      <c r="L13" s="535">
        <v>52</v>
      </c>
      <c r="M13" s="535">
        <v>52</v>
      </c>
      <c r="N13" s="923">
        <v>449</v>
      </c>
      <c r="O13" s="798">
        <f t="shared" si="4"/>
        <v>24.562363238512035</v>
      </c>
      <c r="P13" s="535">
        <v>188</v>
      </c>
      <c r="Q13" s="756">
        <v>261</v>
      </c>
      <c r="R13" s="535">
        <v>370</v>
      </c>
      <c r="S13" s="798">
        <f t="shared" si="5"/>
        <v>20.24070021881838</v>
      </c>
      <c r="T13" s="535">
        <v>163</v>
      </c>
      <c r="U13" s="756">
        <v>207</v>
      </c>
      <c r="V13" s="535">
        <v>293</v>
      </c>
      <c r="W13" s="798">
        <f t="shared" si="0"/>
        <v>16.028446389496718</v>
      </c>
      <c r="X13" s="535">
        <v>136</v>
      </c>
      <c r="Y13" s="535">
        <v>157</v>
      </c>
      <c r="Z13" s="799">
        <v>370</v>
      </c>
      <c r="AA13" s="798">
        <f t="shared" si="1"/>
        <v>20.24070021881838</v>
      </c>
      <c r="AB13" s="535">
        <v>160</v>
      </c>
      <c r="AC13" s="535">
        <v>210</v>
      </c>
      <c r="AD13" s="799">
        <v>123</v>
      </c>
      <c r="AE13" s="798">
        <f t="shared" si="6"/>
        <v>6.728665207877461</v>
      </c>
      <c r="AF13" s="535">
        <v>54</v>
      </c>
      <c r="AG13" s="535">
        <v>69</v>
      </c>
    </row>
    <row r="14" spans="1:33" ht="12.75" customHeight="1">
      <c r="A14" s="490" t="s">
        <v>990</v>
      </c>
      <c r="B14" s="502"/>
      <c r="C14" s="535">
        <v>1300</v>
      </c>
      <c r="D14" s="535">
        <v>585</v>
      </c>
      <c r="E14" s="756">
        <v>715</v>
      </c>
      <c r="F14" s="535">
        <v>84</v>
      </c>
      <c r="G14" s="798">
        <f t="shared" si="2"/>
        <v>6.461538461538462</v>
      </c>
      <c r="H14" s="535">
        <v>43</v>
      </c>
      <c r="I14" s="756">
        <v>41</v>
      </c>
      <c r="J14" s="535">
        <v>97</v>
      </c>
      <c r="K14" s="798">
        <f t="shared" si="3"/>
        <v>7.461538461538461</v>
      </c>
      <c r="L14" s="535">
        <v>44</v>
      </c>
      <c r="M14" s="535">
        <v>53</v>
      </c>
      <c r="N14" s="923">
        <v>382</v>
      </c>
      <c r="O14" s="798">
        <f t="shared" si="4"/>
        <v>29.384615384615387</v>
      </c>
      <c r="P14" s="535">
        <v>171</v>
      </c>
      <c r="Q14" s="756">
        <v>211</v>
      </c>
      <c r="R14" s="535">
        <v>236</v>
      </c>
      <c r="S14" s="798">
        <f t="shared" si="5"/>
        <v>18.153846153846153</v>
      </c>
      <c r="T14" s="535">
        <v>114</v>
      </c>
      <c r="U14" s="756">
        <v>122</v>
      </c>
      <c r="V14" s="535">
        <v>190</v>
      </c>
      <c r="W14" s="798">
        <f t="shared" si="0"/>
        <v>14.615384615384617</v>
      </c>
      <c r="X14" s="535">
        <v>81</v>
      </c>
      <c r="Y14" s="535">
        <v>109</v>
      </c>
      <c r="Z14" s="799">
        <v>268</v>
      </c>
      <c r="AA14" s="798">
        <f t="shared" si="1"/>
        <v>20.615384615384617</v>
      </c>
      <c r="AB14" s="535">
        <v>107</v>
      </c>
      <c r="AC14" s="535">
        <v>161</v>
      </c>
      <c r="AD14" s="799">
        <v>43</v>
      </c>
      <c r="AE14" s="798">
        <f t="shared" si="6"/>
        <v>3.307692307692308</v>
      </c>
      <c r="AF14" s="535">
        <v>25</v>
      </c>
      <c r="AG14" s="535">
        <v>18</v>
      </c>
    </row>
    <row r="15" spans="1:33" ht="12.75" customHeight="1">
      <c r="A15" s="490" t="s">
        <v>991</v>
      </c>
      <c r="B15" s="502"/>
      <c r="C15" s="535">
        <v>3086</v>
      </c>
      <c r="D15" s="535">
        <v>1395</v>
      </c>
      <c r="E15" s="756">
        <v>1691</v>
      </c>
      <c r="F15" s="535">
        <v>175</v>
      </c>
      <c r="G15" s="798">
        <f t="shared" si="2"/>
        <v>5.670771224886584</v>
      </c>
      <c r="H15" s="535">
        <v>99</v>
      </c>
      <c r="I15" s="756">
        <v>76</v>
      </c>
      <c r="J15" s="535">
        <v>197</v>
      </c>
      <c r="K15" s="798">
        <f t="shared" si="3"/>
        <v>6.383668178872326</v>
      </c>
      <c r="L15" s="535">
        <v>96</v>
      </c>
      <c r="M15" s="535">
        <v>101</v>
      </c>
      <c r="N15" s="923">
        <v>637</v>
      </c>
      <c r="O15" s="798">
        <f t="shared" si="4"/>
        <v>20.641607258587168</v>
      </c>
      <c r="P15" s="535">
        <v>296</v>
      </c>
      <c r="Q15" s="756">
        <v>341</v>
      </c>
      <c r="R15" s="535">
        <v>639</v>
      </c>
      <c r="S15" s="798">
        <f t="shared" si="5"/>
        <v>20.70641607258587</v>
      </c>
      <c r="T15" s="535">
        <v>292</v>
      </c>
      <c r="U15" s="756">
        <v>347</v>
      </c>
      <c r="V15" s="535">
        <v>465</v>
      </c>
      <c r="W15" s="798">
        <f t="shared" si="0"/>
        <v>15.06804925469864</v>
      </c>
      <c r="X15" s="535">
        <v>213</v>
      </c>
      <c r="Y15" s="535">
        <v>252</v>
      </c>
      <c r="Z15" s="799">
        <v>808</v>
      </c>
      <c r="AA15" s="798">
        <f t="shared" si="1"/>
        <v>26.182760855476346</v>
      </c>
      <c r="AB15" s="535">
        <v>319</v>
      </c>
      <c r="AC15" s="535">
        <v>489</v>
      </c>
      <c r="AD15" s="799">
        <v>165</v>
      </c>
      <c r="AE15" s="798">
        <f t="shared" si="6"/>
        <v>5.346727154893065</v>
      </c>
      <c r="AF15" s="535">
        <v>80</v>
      </c>
      <c r="AG15" s="535">
        <v>85</v>
      </c>
    </row>
    <row r="16" spans="1:33" ht="12.75" customHeight="1">
      <c r="A16" s="490" t="s">
        <v>992</v>
      </c>
      <c r="B16" s="502"/>
      <c r="C16" s="535">
        <v>2258</v>
      </c>
      <c r="D16" s="535">
        <v>1004</v>
      </c>
      <c r="E16" s="756">
        <v>1254</v>
      </c>
      <c r="F16" s="535">
        <v>133</v>
      </c>
      <c r="G16" s="812">
        <f t="shared" si="2"/>
        <v>5.8901682905225865</v>
      </c>
      <c r="H16" s="535">
        <v>73</v>
      </c>
      <c r="I16" s="756">
        <v>60</v>
      </c>
      <c r="J16" s="535">
        <v>164</v>
      </c>
      <c r="K16" s="812">
        <f t="shared" si="3"/>
        <v>7.263064658990256</v>
      </c>
      <c r="L16" s="535">
        <v>68</v>
      </c>
      <c r="M16" s="535">
        <v>96</v>
      </c>
      <c r="N16" s="923">
        <v>446</v>
      </c>
      <c r="O16" s="812">
        <f t="shared" si="4"/>
        <v>19.75199291408326</v>
      </c>
      <c r="P16" s="535">
        <v>208</v>
      </c>
      <c r="Q16" s="756">
        <v>238</v>
      </c>
      <c r="R16" s="535">
        <v>356</v>
      </c>
      <c r="S16" s="812">
        <f t="shared" si="5"/>
        <v>15.766164747564215</v>
      </c>
      <c r="T16" s="535">
        <v>152</v>
      </c>
      <c r="U16" s="756">
        <v>204</v>
      </c>
      <c r="V16" s="535">
        <v>402</v>
      </c>
      <c r="W16" s="812">
        <f t="shared" si="0"/>
        <v>17.803365810451727</v>
      </c>
      <c r="X16" s="535">
        <v>178</v>
      </c>
      <c r="Y16" s="535">
        <v>224</v>
      </c>
      <c r="Z16" s="799">
        <v>624</v>
      </c>
      <c r="AA16" s="812">
        <f t="shared" si="1"/>
        <v>27.63507528786537</v>
      </c>
      <c r="AB16" s="535">
        <v>257</v>
      </c>
      <c r="AC16" s="535">
        <v>367</v>
      </c>
      <c r="AD16" s="799">
        <v>133</v>
      </c>
      <c r="AE16" s="812">
        <f t="shared" si="6"/>
        <v>5.8901682905225865</v>
      </c>
      <c r="AF16" s="535">
        <v>68</v>
      </c>
      <c r="AG16" s="535">
        <v>65</v>
      </c>
    </row>
    <row r="17" spans="1:33" ht="12.75" customHeight="1">
      <c r="A17" s="497" t="s">
        <v>993</v>
      </c>
      <c r="B17" s="498"/>
      <c r="C17" s="545">
        <v>1853</v>
      </c>
      <c r="D17" s="545">
        <v>799</v>
      </c>
      <c r="E17" s="754">
        <v>1054</v>
      </c>
      <c r="F17" s="545">
        <v>113</v>
      </c>
      <c r="G17" s="798">
        <f t="shared" si="2"/>
        <v>6.098219104155424</v>
      </c>
      <c r="H17" s="545">
        <v>56</v>
      </c>
      <c r="I17" s="754">
        <v>57</v>
      </c>
      <c r="J17" s="545">
        <v>112</v>
      </c>
      <c r="K17" s="798">
        <f t="shared" si="3"/>
        <v>6.044252563410685</v>
      </c>
      <c r="L17" s="545">
        <v>46</v>
      </c>
      <c r="M17" s="545">
        <v>66</v>
      </c>
      <c r="N17" s="922">
        <v>332</v>
      </c>
      <c r="O17" s="798">
        <f t="shared" si="4"/>
        <v>17.916891527253103</v>
      </c>
      <c r="P17" s="545">
        <v>154</v>
      </c>
      <c r="Q17" s="754">
        <v>178</v>
      </c>
      <c r="R17" s="545">
        <v>341</v>
      </c>
      <c r="S17" s="798">
        <f t="shared" si="5"/>
        <v>18.402590393955748</v>
      </c>
      <c r="T17" s="545">
        <v>144</v>
      </c>
      <c r="U17" s="754">
        <v>197</v>
      </c>
      <c r="V17" s="545">
        <v>290</v>
      </c>
      <c r="W17" s="798">
        <f t="shared" si="0"/>
        <v>15.650296815974096</v>
      </c>
      <c r="X17" s="545">
        <v>116</v>
      </c>
      <c r="Y17" s="545">
        <v>174</v>
      </c>
      <c r="Z17" s="814">
        <v>430</v>
      </c>
      <c r="AA17" s="798">
        <f t="shared" si="1"/>
        <v>23.205612520237455</v>
      </c>
      <c r="AB17" s="545">
        <v>178</v>
      </c>
      <c r="AC17" s="545">
        <v>252</v>
      </c>
      <c r="AD17" s="814">
        <v>235</v>
      </c>
      <c r="AE17" s="798">
        <f t="shared" si="6"/>
        <v>12.682137075013491</v>
      </c>
      <c r="AF17" s="545">
        <v>105</v>
      </c>
      <c r="AG17" s="545">
        <v>130</v>
      </c>
    </row>
    <row r="18" spans="1:33" ht="12.75" customHeight="1">
      <c r="A18" s="490" t="s">
        <v>994</v>
      </c>
      <c r="B18" s="502"/>
      <c r="C18" s="535">
        <v>1308</v>
      </c>
      <c r="D18" s="535">
        <v>578</v>
      </c>
      <c r="E18" s="756">
        <v>730</v>
      </c>
      <c r="F18" s="535">
        <v>129</v>
      </c>
      <c r="G18" s="798">
        <f t="shared" si="2"/>
        <v>9.862385321100918</v>
      </c>
      <c r="H18" s="535">
        <v>75</v>
      </c>
      <c r="I18" s="756">
        <v>54</v>
      </c>
      <c r="J18" s="535">
        <v>97</v>
      </c>
      <c r="K18" s="798">
        <f t="shared" si="3"/>
        <v>7.415902140672783</v>
      </c>
      <c r="L18" s="535">
        <v>43</v>
      </c>
      <c r="M18" s="535">
        <v>54</v>
      </c>
      <c r="N18" s="923">
        <v>223</v>
      </c>
      <c r="O18" s="798">
        <f t="shared" si="4"/>
        <v>17.04892966360856</v>
      </c>
      <c r="P18" s="535">
        <v>108</v>
      </c>
      <c r="Q18" s="756">
        <v>115</v>
      </c>
      <c r="R18" s="535">
        <v>271</v>
      </c>
      <c r="S18" s="798">
        <f t="shared" si="5"/>
        <v>20.718654434250762</v>
      </c>
      <c r="T18" s="535">
        <v>106</v>
      </c>
      <c r="U18" s="756">
        <v>165</v>
      </c>
      <c r="V18" s="535">
        <v>218</v>
      </c>
      <c r="W18" s="798">
        <f t="shared" si="0"/>
        <v>16.666666666666664</v>
      </c>
      <c r="X18" s="535">
        <v>99</v>
      </c>
      <c r="Y18" s="535">
        <v>119</v>
      </c>
      <c r="Z18" s="799">
        <v>280</v>
      </c>
      <c r="AA18" s="798">
        <f t="shared" si="1"/>
        <v>21.406727828746178</v>
      </c>
      <c r="AB18" s="535">
        <v>106</v>
      </c>
      <c r="AC18" s="535">
        <v>174</v>
      </c>
      <c r="AD18" s="799">
        <v>90</v>
      </c>
      <c r="AE18" s="798">
        <f t="shared" si="6"/>
        <v>6.8807339449541285</v>
      </c>
      <c r="AF18" s="535">
        <v>41</v>
      </c>
      <c r="AG18" s="535">
        <v>49</v>
      </c>
    </row>
    <row r="19" spans="1:33" ht="12.75" customHeight="1">
      <c r="A19" s="490" t="s">
        <v>995</v>
      </c>
      <c r="B19" s="502"/>
      <c r="C19" s="535">
        <v>1907</v>
      </c>
      <c r="D19" s="535">
        <v>853</v>
      </c>
      <c r="E19" s="756">
        <v>1054</v>
      </c>
      <c r="F19" s="535">
        <v>138</v>
      </c>
      <c r="G19" s="798">
        <f t="shared" si="2"/>
        <v>7.236497115888831</v>
      </c>
      <c r="H19" s="535">
        <v>72</v>
      </c>
      <c r="I19" s="756">
        <v>66</v>
      </c>
      <c r="J19" s="535">
        <v>114</v>
      </c>
      <c r="K19" s="798">
        <f t="shared" si="3"/>
        <v>5.977975878342947</v>
      </c>
      <c r="L19" s="535">
        <v>47</v>
      </c>
      <c r="M19" s="535">
        <v>67</v>
      </c>
      <c r="N19" s="923">
        <v>348</v>
      </c>
      <c r="O19" s="798">
        <f t="shared" si="4"/>
        <v>18.24855794441531</v>
      </c>
      <c r="P19" s="535">
        <v>173</v>
      </c>
      <c r="Q19" s="756">
        <v>175</v>
      </c>
      <c r="R19" s="535">
        <v>418</v>
      </c>
      <c r="S19" s="798">
        <f t="shared" si="5"/>
        <v>21.91924488725747</v>
      </c>
      <c r="T19" s="535">
        <v>187</v>
      </c>
      <c r="U19" s="756">
        <v>231</v>
      </c>
      <c r="V19" s="535">
        <v>411</v>
      </c>
      <c r="W19" s="798">
        <f t="shared" si="0"/>
        <v>21.552176192973256</v>
      </c>
      <c r="X19" s="535">
        <v>178</v>
      </c>
      <c r="Y19" s="535">
        <v>233</v>
      </c>
      <c r="Z19" s="799">
        <v>337</v>
      </c>
      <c r="AA19" s="798">
        <f t="shared" si="1"/>
        <v>17.671735710540116</v>
      </c>
      <c r="AB19" s="535">
        <v>122</v>
      </c>
      <c r="AC19" s="535">
        <v>215</v>
      </c>
      <c r="AD19" s="799">
        <v>141</v>
      </c>
      <c r="AE19" s="798">
        <f t="shared" si="6"/>
        <v>7.393812270582066</v>
      </c>
      <c r="AF19" s="535">
        <v>74</v>
      </c>
      <c r="AG19" s="535">
        <v>67</v>
      </c>
    </row>
    <row r="20" spans="1:33" ht="12.75" customHeight="1">
      <c r="A20" s="490" t="s">
        <v>996</v>
      </c>
      <c r="B20" s="502"/>
      <c r="C20" s="535">
        <v>4780</v>
      </c>
      <c r="D20" s="535">
        <v>2200</v>
      </c>
      <c r="E20" s="756">
        <v>2580</v>
      </c>
      <c r="F20" s="535">
        <v>266</v>
      </c>
      <c r="G20" s="798">
        <f t="shared" si="2"/>
        <v>5.564853556485356</v>
      </c>
      <c r="H20" s="535">
        <v>151</v>
      </c>
      <c r="I20" s="756">
        <v>115</v>
      </c>
      <c r="J20" s="535">
        <v>409</v>
      </c>
      <c r="K20" s="798">
        <f t="shared" si="3"/>
        <v>8.556485355648535</v>
      </c>
      <c r="L20" s="535">
        <v>204</v>
      </c>
      <c r="M20" s="535">
        <v>205</v>
      </c>
      <c r="N20" s="923">
        <v>1290</v>
      </c>
      <c r="O20" s="798">
        <f t="shared" si="4"/>
        <v>26.98744769874477</v>
      </c>
      <c r="P20" s="535">
        <v>632</v>
      </c>
      <c r="Q20" s="756">
        <v>658</v>
      </c>
      <c r="R20" s="535">
        <v>638</v>
      </c>
      <c r="S20" s="798">
        <f t="shared" si="5"/>
        <v>13.347280334728035</v>
      </c>
      <c r="T20" s="535">
        <v>281</v>
      </c>
      <c r="U20" s="756">
        <v>357</v>
      </c>
      <c r="V20" s="535">
        <v>932</v>
      </c>
      <c r="W20" s="798">
        <f t="shared" si="0"/>
        <v>19.497907949790793</v>
      </c>
      <c r="X20" s="535">
        <v>405</v>
      </c>
      <c r="Y20" s="535">
        <v>527</v>
      </c>
      <c r="Z20" s="799">
        <v>928</v>
      </c>
      <c r="AA20" s="798">
        <f t="shared" si="1"/>
        <v>19.414225941422593</v>
      </c>
      <c r="AB20" s="535">
        <v>359</v>
      </c>
      <c r="AC20" s="535">
        <v>569</v>
      </c>
      <c r="AD20" s="799">
        <v>317</v>
      </c>
      <c r="AE20" s="798">
        <f t="shared" si="6"/>
        <v>6.631799163179916</v>
      </c>
      <c r="AF20" s="535">
        <v>168</v>
      </c>
      <c r="AG20" s="535">
        <v>149</v>
      </c>
    </row>
    <row r="21" spans="1:33" ht="12.75" customHeight="1">
      <c r="A21" s="505" t="s">
        <v>997</v>
      </c>
      <c r="B21" s="506"/>
      <c r="C21" s="525">
        <v>1439</v>
      </c>
      <c r="D21" s="525">
        <v>635</v>
      </c>
      <c r="E21" s="605">
        <v>804</v>
      </c>
      <c r="F21" s="525">
        <v>76</v>
      </c>
      <c r="G21" s="812">
        <f t="shared" si="2"/>
        <v>5.281445448227936</v>
      </c>
      <c r="H21" s="525">
        <v>38</v>
      </c>
      <c r="I21" s="605">
        <v>38</v>
      </c>
      <c r="J21" s="525">
        <v>120</v>
      </c>
      <c r="K21" s="812">
        <f t="shared" si="3"/>
        <v>8.339124391938846</v>
      </c>
      <c r="L21" s="525">
        <v>57</v>
      </c>
      <c r="M21" s="525">
        <v>63</v>
      </c>
      <c r="N21" s="924">
        <v>316</v>
      </c>
      <c r="O21" s="812">
        <f t="shared" si="4"/>
        <v>21.95969423210563</v>
      </c>
      <c r="P21" s="525">
        <v>143</v>
      </c>
      <c r="Q21" s="605">
        <v>173</v>
      </c>
      <c r="R21" s="525">
        <v>266</v>
      </c>
      <c r="S21" s="812">
        <f t="shared" si="5"/>
        <v>18.485059068797778</v>
      </c>
      <c r="T21" s="525">
        <v>118</v>
      </c>
      <c r="U21" s="605">
        <v>148</v>
      </c>
      <c r="V21" s="525">
        <v>259</v>
      </c>
      <c r="W21" s="812">
        <f t="shared" si="0"/>
        <v>17.998610145934677</v>
      </c>
      <c r="X21" s="525">
        <v>106</v>
      </c>
      <c r="Y21" s="525">
        <v>153</v>
      </c>
      <c r="Z21" s="608">
        <v>292</v>
      </c>
      <c r="AA21" s="812">
        <f t="shared" si="1"/>
        <v>20.29186935371786</v>
      </c>
      <c r="AB21" s="525">
        <v>122</v>
      </c>
      <c r="AC21" s="525">
        <v>170</v>
      </c>
      <c r="AD21" s="608">
        <v>110</v>
      </c>
      <c r="AE21" s="812">
        <f t="shared" si="6"/>
        <v>7.644197359277276</v>
      </c>
      <c r="AF21" s="525">
        <v>51</v>
      </c>
      <c r="AG21" s="525">
        <v>59</v>
      </c>
    </row>
    <row r="22" spans="1:33" ht="12.75" customHeight="1">
      <c r="A22" s="490" t="s">
        <v>998</v>
      </c>
      <c r="B22" s="502"/>
      <c r="C22" s="535">
        <v>2348</v>
      </c>
      <c r="D22" s="535">
        <v>1019</v>
      </c>
      <c r="E22" s="756">
        <v>1329</v>
      </c>
      <c r="F22" s="535">
        <v>125</v>
      </c>
      <c r="G22" s="798">
        <f t="shared" si="2"/>
        <v>5.3236797274275975</v>
      </c>
      <c r="H22" s="535">
        <v>61</v>
      </c>
      <c r="I22" s="756">
        <v>64</v>
      </c>
      <c r="J22" s="535">
        <v>135</v>
      </c>
      <c r="K22" s="798">
        <f t="shared" si="3"/>
        <v>5.749574105621806</v>
      </c>
      <c r="L22" s="535">
        <v>62</v>
      </c>
      <c r="M22" s="535">
        <v>73</v>
      </c>
      <c r="N22" s="923">
        <v>569</v>
      </c>
      <c r="O22" s="798">
        <f t="shared" si="4"/>
        <v>24.233390119250426</v>
      </c>
      <c r="P22" s="535">
        <v>258</v>
      </c>
      <c r="Q22" s="756">
        <v>311</v>
      </c>
      <c r="R22" s="535">
        <v>372</v>
      </c>
      <c r="S22" s="798">
        <f t="shared" si="5"/>
        <v>15.843270868824533</v>
      </c>
      <c r="T22" s="535">
        <v>164</v>
      </c>
      <c r="U22" s="756">
        <v>208</v>
      </c>
      <c r="V22" s="535">
        <v>524</v>
      </c>
      <c r="W22" s="798">
        <f t="shared" si="0"/>
        <v>22.31686541737649</v>
      </c>
      <c r="X22" s="535">
        <v>212</v>
      </c>
      <c r="Y22" s="535">
        <v>312</v>
      </c>
      <c r="Z22" s="799">
        <v>438</v>
      </c>
      <c r="AA22" s="798">
        <f t="shared" si="1"/>
        <v>18.654173764906304</v>
      </c>
      <c r="AB22" s="535">
        <v>168</v>
      </c>
      <c r="AC22" s="535">
        <v>270</v>
      </c>
      <c r="AD22" s="799">
        <v>185</v>
      </c>
      <c r="AE22" s="798">
        <f t="shared" si="6"/>
        <v>7.879045996592845</v>
      </c>
      <c r="AF22" s="535">
        <v>94</v>
      </c>
      <c r="AG22" s="535">
        <v>91</v>
      </c>
    </row>
    <row r="23" spans="1:33" ht="12.75" customHeight="1">
      <c r="A23" s="490" t="s">
        <v>999</v>
      </c>
      <c r="B23" s="502"/>
      <c r="C23" s="535">
        <v>853</v>
      </c>
      <c r="D23" s="535">
        <v>370</v>
      </c>
      <c r="E23" s="756">
        <v>483</v>
      </c>
      <c r="F23" s="535">
        <v>44</v>
      </c>
      <c r="G23" s="798">
        <f t="shared" si="2"/>
        <v>5.1582649472450175</v>
      </c>
      <c r="H23" s="535">
        <v>19</v>
      </c>
      <c r="I23" s="756">
        <v>25</v>
      </c>
      <c r="J23" s="535">
        <v>77</v>
      </c>
      <c r="K23" s="798">
        <f t="shared" si="3"/>
        <v>9.026963657678781</v>
      </c>
      <c r="L23" s="535">
        <v>33</v>
      </c>
      <c r="M23" s="535">
        <v>44</v>
      </c>
      <c r="N23" s="923">
        <v>188</v>
      </c>
      <c r="O23" s="798">
        <f t="shared" si="4"/>
        <v>22.039859320046894</v>
      </c>
      <c r="P23" s="535">
        <v>86</v>
      </c>
      <c r="Q23" s="756">
        <v>102</v>
      </c>
      <c r="R23" s="535">
        <v>124</v>
      </c>
      <c r="S23" s="798">
        <f t="shared" si="5"/>
        <v>14.536928487690503</v>
      </c>
      <c r="T23" s="535">
        <v>51</v>
      </c>
      <c r="U23" s="756">
        <v>73</v>
      </c>
      <c r="V23" s="535">
        <v>119</v>
      </c>
      <c r="W23" s="798">
        <f t="shared" si="0"/>
        <v>13.95076201641266</v>
      </c>
      <c r="X23" s="535">
        <v>51</v>
      </c>
      <c r="Y23" s="535">
        <v>68</v>
      </c>
      <c r="Z23" s="799">
        <v>208</v>
      </c>
      <c r="AA23" s="798">
        <f t="shared" si="1"/>
        <v>24.384525205158265</v>
      </c>
      <c r="AB23" s="535">
        <v>84</v>
      </c>
      <c r="AC23" s="535">
        <v>124</v>
      </c>
      <c r="AD23" s="799">
        <v>93</v>
      </c>
      <c r="AE23" s="798">
        <f t="shared" si="6"/>
        <v>10.902696365767877</v>
      </c>
      <c r="AF23" s="535">
        <v>46</v>
      </c>
      <c r="AG23" s="535">
        <v>47</v>
      </c>
    </row>
    <row r="24" spans="1:33" ht="12.75" customHeight="1">
      <c r="A24" s="490" t="s">
        <v>1000</v>
      </c>
      <c r="B24" s="502"/>
      <c r="C24" s="535">
        <v>1123</v>
      </c>
      <c r="D24" s="535">
        <v>482</v>
      </c>
      <c r="E24" s="756">
        <v>641</v>
      </c>
      <c r="F24" s="535">
        <v>84</v>
      </c>
      <c r="G24" s="798">
        <f t="shared" si="2"/>
        <v>7.479964381121995</v>
      </c>
      <c r="H24" s="535">
        <v>49</v>
      </c>
      <c r="I24" s="756">
        <v>35</v>
      </c>
      <c r="J24" s="535">
        <v>94</v>
      </c>
      <c r="K24" s="798">
        <f t="shared" si="3"/>
        <v>8.370436331255565</v>
      </c>
      <c r="L24" s="535">
        <v>39</v>
      </c>
      <c r="M24" s="535">
        <v>55</v>
      </c>
      <c r="N24" s="923">
        <v>204</v>
      </c>
      <c r="O24" s="798">
        <f t="shared" si="4"/>
        <v>18.165627782724844</v>
      </c>
      <c r="P24" s="535">
        <v>91</v>
      </c>
      <c r="Q24" s="756">
        <v>113</v>
      </c>
      <c r="R24" s="535">
        <v>180</v>
      </c>
      <c r="S24" s="798">
        <f t="shared" si="5"/>
        <v>16.028495102404275</v>
      </c>
      <c r="T24" s="535">
        <v>72</v>
      </c>
      <c r="U24" s="756">
        <v>108</v>
      </c>
      <c r="V24" s="535">
        <v>208</v>
      </c>
      <c r="W24" s="798">
        <f t="shared" si="0"/>
        <v>18.521816562778273</v>
      </c>
      <c r="X24" s="535">
        <v>80</v>
      </c>
      <c r="Y24" s="535">
        <v>128</v>
      </c>
      <c r="Z24" s="799">
        <v>215</v>
      </c>
      <c r="AA24" s="798">
        <f t="shared" si="1"/>
        <v>19.145146927871775</v>
      </c>
      <c r="AB24" s="535">
        <v>83</v>
      </c>
      <c r="AC24" s="535">
        <v>132</v>
      </c>
      <c r="AD24" s="799">
        <v>138</v>
      </c>
      <c r="AE24" s="798">
        <f t="shared" si="6"/>
        <v>12.288512911843277</v>
      </c>
      <c r="AF24" s="535">
        <v>68</v>
      </c>
      <c r="AG24" s="535">
        <v>70</v>
      </c>
    </row>
    <row r="25" spans="1:33" ht="12.75" customHeight="1">
      <c r="A25" s="490" t="s">
        <v>1001</v>
      </c>
      <c r="B25" s="502"/>
      <c r="C25" s="535">
        <v>637</v>
      </c>
      <c r="D25" s="535">
        <v>275</v>
      </c>
      <c r="E25" s="756">
        <v>362</v>
      </c>
      <c r="F25" s="535">
        <v>47</v>
      </c>
      <c r="G25" s="798">
        <f t="shared" si="2"/>
        <v>7.378335949764521</v>
      </c>
      <c r="H25" s="535">
        <v>18</v>
      </c>
      <c r="I25" s="756">
        <v>29</v>
      </c>
      <c r="J25" s="535">
        <v>67</v>
      </c>
      <c r="K25" s="798">
        <f t="shared" si="3"/>
        <v>10.518053375196232</v>
      </c>
      <c r="L25" s="535">
        <v>31</v>
      </c>
      <c r="M25" s="535">
        <v>36</v>
      </c>
      <c r="N25" s="923">
        <v>113</v>
      </c>
      <c r="O25" s="798">
        <f t="shared" si="4"/>
        <v>17.739403453689167</v>
      </c>
      <c r="P25" s="535">
        <v>53</v>
      </c>
      <c r="Q25" s="756">
        <v>60</v>
      </c>
      <c r="R25" s="535">
        <v>140</v>
      </c>
      <c r="S25" s="798">
        <f t="shared" si="5"/>
        <v>21.978021978021978</v>
      </c>
      <c r="T25" s="535">
        <v>57</v>
      </c>
      <c r="U25" s="756">
        <v>83</v>
      </c>
      <c r="V25" s="535">
        <v>110</v>
      </c>
      <c r="W25" s="798">
        <f t="shared" si="0"/>
        <v>17.26844583987441</v>
      </c>
      <c r="X25" s="535">
        <v>47</v>
      </c>
      <c r="Y25" s="535">
        <v>63</v>
      </c>
      <c r="Z25" s="799">
        <v>128</v>
      </c>
      <c r="AA25" s="798">
        <f t="shared" si="1"/>
        <v>20.09419152276295</v>
      </c>
      <c r="AB25" s="535">
        <v>55</v>
      </c>
      <c r="AC25" s="535">
        <v>73</v>
      </c>
      <c r="AD25" s="799">
        <v>32</v>
      </c>
      <c r="AE25" s="798">
        <f t="shared" si="6"/>
        <v>5.023547880690738</v>
      </c>
      <c r="AF25" s="535">
        <v>14</v>
      </c>
      <c r="AG25" s="535">
        <v>18</v>
      </c>
    </row>
    <row r="26" spans="1:33" ht="12.75" customHeight="1">
      <c r="A26" s="490" t="s">
        <v>1002</v>
      </c>
      <c r="B26" s="502"/>
      <c r="C26" s="535">
        <v>571</v>
      </c>
      <c r="D26" s="535">
        <v>260</v>
      </c>
      <c r="E26" s="756">
        <v>311</v>
      </c>
      <c r="F26" s="535">
        <v>27</v>
      </c>
      <c r="G26" s="812">
        <f t="shared" si="2"/>
        <v>4.728546409807356</v>
      </c>
      <c r="H26" s="535">
        <v>19</v>
      </c>
      <c r="I26" s="756">
        <v>8</v>
      </c>
      <c r="J26" s="535">
        <v>41</v>
      </c>
      <c r="K26" s="812">
        <f t="shared" si="3"/>
        <v>7.180385288966725</v>
      </c>
      <c r="L26" s="535">
        <v>22</v>
      </c>
      <c r="M26" s="535">
        <v>19</v>
      </c>
      <c r="N26" s="923">
        <v>100</v>
      </c>
      <c r="O26" s="812">
        <f t="shared" si="4"/>
        <v>17.513134851138354</v>
      </c>
      <c r="P26" s="535">
        <v>45</v>
      </c>
      <c r="Q26" s="756">
        <v>55</v>
      </c>
      <c r="R26" s="535">
        <v>155</v>
      </c>
      <c r="S26" s="812">
        <f t="shared" si="5"/>
        <v>27.145359019264447</v>
      </c>
      <c r="T26" s="535">
        <v>70</v>
      </c>
      <c r="U26" s="756">
        <v>85</v>
      </c>
      <c r="V26" s="535">
        <v>88</v>
      </c>
      <c r="W26" s="812">
        <f t="shared" si="0"/>
        <v>15.411558669001751</v>
      </c>
      <c r="X26" s="535">
        <v>37</v>
      </c>
      <c r="Y26" s="535">
        <v>51</v>
      </c>
      <c r="Z26" s="799">
        <v>113</v>
      </c>
      <c r="AA26" s="812">
        <f t="shared" si="1"/>
        <v>19.78984238178634</v>
      </c>
      <c r="AB26" s="535">
        <v>43</v>
      </c>
      <c r="AC26" s="535">
        <v>70</v>
      </c>
      <c r="AD26" s="799">
        <v>47</v>
      </c>
      <c r="AE26" s="812">
        <f t="shared" si="6"/>
        <v>8.231173380035026</v>
      </c>
      <c r="AF26" s="535">
        <v>24</v>
      </c>
      <c r="AG26" s="535">
        <v>23</v>
      </c>
    </row>
    <row r="27" spans="1:33" ht="12.75" customHeight="1">
      <c r="A27" s="497" t="s">
        <v>1003</v>
      </c>
      <c r="B27" s="498"/>
      <c r="C27" s="545">
        <v>944</v>
      </c>
      <c r="D27" s="545">
        <v>434</v>
      </c>
      <c r="E27" s="754">
        <v>510</v>
      </c>
      <c r="F27" s="545">
        <v>70</v>
      </c>
      <c r="G27" s="798">
        <f t="shared" si="2"/>
        <v>7.415254237288135</v>
      </c>
      <c r="H27" s="545">
        <v>37</v>
      </c>
      <c r="I27" s="754">
        <v>33</v>
      </c>
      <c r="J27" s="545">
        <v>79</v>
      </c>
      <c r="K27" s="798">
        <f t="shared" si="3"/>
        <v>8.36864406779661</v>
      </c>
      <c r="L27" s="545">
        <v>41</v>
      </c>
      <c r="M27" s="545">
        <v>38</v>
      </c>
      <c r="N27" s="922">
        <v>203</v>
      </c>
      <c r="O27" s="798">
        <f t="shared" si="4"/>
        <v>21.504237288135595</v>
      </c>
      <c r="P27" s="545">
        <v>99</v>
      </c>
      <c r="Q27" s="754">
        <v>104</v>
      </c>
      <c r="R27" s="545">
        <v>144</v>
      </c>
      <c r="S27" s="798">
        <f t="shared" si="5"/>
        <v>15.254237288135593</v>
      </c>
      <c r="T27" s="545">
        <v>64</v>
      </c>
      <c r="U27" s="754">
        <v>80</v>
      </c>
      <c r="V27" s="545">
        <v>228</v>
      </c>
      <c r="W27" s="798">
        <f t="shared" si="0"/>
        <v>24.152542372881356</v>
      </c>
      <c r="X27" s="545">
        <v>102</v>
      </c>
      <c r="Y27" s="545">
        <v>126</v>
      </c>
      <c r="Z27" s="814">
        <v>176</v>
      </c>
      <c r="AA27" s="798">
        <f t="shared" si="1"/>
        <v>18.64406779661017</v>
      </c>
      <c r="AB27" s="545">
        <v>72</v>
      </c>
      <c r="AC27" s="545">
        <v>104</v>
      </c>
      <c r="AD27" s="814">
        <v>44</v>
      </c>
      <c r="AE27" s="798">
        <f t="shared" si="6"/>
        <v>4.661016949152542</v>
      </c>
      <c r="AF27" s="545">
        <v>19</v>
      </c>
      <c r="AG27" s="545">
        <v>25</v>
      </c>
    </row>
    <row r="28" spans="1:33" ht="12.75" customHeight="1">
      <c r="A28" s="490" t="s">
        <v>1004</v>
      </c>
      <c r="B28" s="502"/>
      <c r="C28" s="535">
        <v>2639</v>
      </c>
      <c r="D28" s="535">
        <v>1194</v>
      </c>
      <c r="E28" s="756">
        <v>1445</v>
      </c>
      <c r="F28" s="535">
        <v>182</v>
      </c>
      <c r="G28" s="798">
        <f t="shared" si="2"/>
        <v>6.896551724137931</v>
      </c>
      <c r="H28" s="535">
        <v>105</v>
      </c>
      <c r="I28" s="756">
        <v>77</v>
      </c>
      <c r="J28" s="535">
        <v>133</v>
      </c>
      <c r="K28" s="798">
        <f t="shared" si="3"/>
        <v>5.039787798408488</v>
      </c>
      <c r="L28" s="535">
        <v>62</v>
      </c>
      <c r="M28" s="535">
        <v>71</v>
      </c>
      <c r="N28" s="923">
        <v>487</v>
      </c>
      <c r="O28" s="798">
        <f t="shared" si="4"/>
        <v>18.45395983327018</v>
      </c>
      <c r="P28" s="535">
        <v>238</v>
      </c>
      <c r="Q28" s="756">
        <v>249</v>
      </c>
      <c r="R28" s="535">
        <v>609</v>
      </c>
      <c r="S28" s="798">
        <f t="shared" si="5"/>
        <v>23.076923076923077</v>
      </c>
      <c r="T28" s="535">
        <v>263</v>
      </c>
      <c r="U28" s="756">
        <v>346</v>
      </c>
      <c r="V28" s="535">
        <v>575</v>
      </c>
      <c r="W28" s="798">
        <f t="shared" si="0"/>
        <v>21.788556271314892</v>
      </c>
      <c r="X28" s="535">
        <v>249</v>
      </c>
      <c r="Y28" s="535">
        <v>326</v>
      </c>
      <c r="Z28" s="799">
        <v>515</v>
      </c>
      <c r="AA28" s="798">
        <f t="shared" si="1"/>
        <v>19.51496779082986</v>
      </c>
      <c r="AB28" s="535">
        <v>210</v>
      </c>
      <c r="AC28" s="535">
        <v>305</v>
      </c>
      <c r="AD28" s="799">
        <v>138</v>
      </c>
      <c r="AE28" s="798">
        <f t="shared" si="6"/>
        <v>5.229253505115574</v>
      </c>
      <c r="AF28" s="535">
        <v>67</v>
      </c>
      <c r="AG28" s="535">
        <v>71</v>
      </c>
    </row>
    <row r="29" spans="1:33" ht="12.75" customHeight="1">
      <c r="A29" s="490" t="s">
        <v>1005</v>
      </c>
      <c r="B29" s="502"/>
      <c r="C29" s="535">
        <v>527</v>
      </c>
      <c r="D29" s="535">
        <v>247</v>
      </c>
      <c r="E29" s="756">
        <v>280</v>
      </c>
      <c r="F29" s="535">
        <v>23</v>
      </c>
      <c r="G29" s="798">
        <f t="shared" si="2"/>
        <v>4.364326375711575</v>
      </c>
      <c r="H29" s="535">
        <v>12</v>
      </c>
      <c r="I29" s="756">
        <v>11</v>
      </c>
      <c r="J29" s="535">
        <v>11</v>
      </c>
      <c r="K29" s="798">
        <f t="shared" si="3"/>
        <v>2.0872865275142316</v>
      </c>
      <c r="L29" s="535">
        <v>5</v>
      </c>
      <c r="M29" s="535">
        <v>6</v>
      </c>
      <c r="N29" s="923">
        <v>127</v>
      </c>
      <c r="O29" s="798">
        <f t="shared" si="4"/>
        <v>24.09867172675522</v>
      </c>
      <c r="P29" s="535">
        <v>53</v>
      </c>
      <c r="Q29" s="756">
        <v>74</v>
      </c>
      <c r="R29" s="535">
        <v>55</v>
      </c>
      <c r="S29" s="798">
        <f t="shared" si="5"/>
        <v>10.436432637571158</v>
      </c>
      <c r="T29" s="535">
        <v>28</v>
      </c>
      <c r="U29" s="756">
        <v>27</v>
      </c>
      <c r="V29" s="535">
        <v>102</v>
      </c>
      <c r="W29" s="798">
        <f t="shared" si="0"/>
        <v>19.35483870967742</v>
      </c>
      <c r="X29" s="535">
        <v>43</v>
      </c>
      <c r="Y29" s="535">
        <v>59</v>
      </c>
      <c r="Z29" s="799">
        <v>93</v>
      </c>
      <c r="AA29" s="798">
        <f t="shared" si="1"/>
        <v>17.647058823529413</v>
      </c>
      <c r="AB29" s="535">
        <v>43</v>
      </c>
      <c r="AC29" s="535">
        <v>50</v>
      </c>
      <c r="AD29" s="799">
        <v>116</v>
      </c>
      <c r="AE29" s="798">
        <f t="shared" si="6"/>
        <v>22.011385199240987</v>
      </c>
      <c r="AF29" s="535">
        <v>63</v>
      </c>
      <c r="AG29" s="535">
        <v>53</v>
      </c>
    </row>
    <row r="30" spans="1:33" ht="12.75" customHeight="1">
      <c r="A30" s="490" t="s">
        <v>1006</v>
      </c>
      <c r="B30" s="502"/>
      <c r="C30" s="535">
        <v>1070</v>
      </c>
      <c r="D30" s="535">
        <v>452</v>
      </c>
      <c r="E30" s="756">
        <v>618</v>
      </c>
      <c r="F30" s="535">
        <v>71</v>
      </c>
      <c r="G30" s="798">
        <f t="shared" si="2"/>
        <v>6.635514018691589</v>
      </c>
      <c r="H30" s="535">
        <v>35</v>
      </c>
      <c r="I30" s="756">
        <v>36</v>
      </c>
      <c r="J30" s="535">
        <v>110</v>
      </c>
      <c r="K30" s="798">
        <f t="shared" si="3"/>
        <v>10.2803738317757</v>
      </c>
      <c r="L30" s="535">
        <v>42</v>
      </c>
      <c r="M30" s="535">
        <v>68</v>
      </c>
      <c r="N30" s="923">
        <v>287</v>
      </c>
      <c r="O30" s="798">
        <f t="shared" si="4"/>
        <v>26.822429906542055</v>
      </c>
      <c r="P30" s="535">
        <v>129</v>
      </c>
      <c r="Q30" s="756">
        <v>158</v>
      </c>
      <c r="R30" s="535">
        <v>239</v>
      </c>
      <c r="S30" s="798">
        <f t="shared" si="5"/>
        <v>22.336448598130843</v>
      </c>
      <c r="T30" s="535">
        <v>89</v>
      </c>
      <c r="U30" s="756">
        <v>150</v>
      </c>
      <c r="V30" s="535">
        <v>120</v>
      </c>
      <c r="W30" s="798">
        <f t="shared" si="0"/>
        <v>11.214953271028037</v>
      </c>
      <c r="X30" s="535">
        <v>47</v>
      </c>
      <c r="Y30" s="535">
        <v>73</v>
      </c>
      <c r="Z30" s="799">
        <v>129</v>
      </c>
      <c r="AA30" s="798">
        <f t="shared" si="1"/>
        <v>12.05607476635514</v>
      </c>
      <c r="AB30" s="535">
        <v>49</v>
      </c>
      <c r="AC30" s="535">
        <v>80</v>
      </c>
      <c r="AD30" s="799">
        <v>114</v>
      </c>
      <c r="AE30" s="798">
        <f t="shared" si="6"/>
        <v>10.654205607476635</v>
      </c>
      <c r="AF30" s="535">
        <v>61</v>
      </c>
      <c r="AG30" s="535">
        <v>53</v>
      </c>
    </row>
    <row r="31" spans="1:33" ht="12.75" customHeight="1">
      <c r="A31" s="505" t="s">
        <v>1007</v>
      </c>
      <c r="B31" s="506"/>
      <c r="C31" s="525">
        <v>590</v>
      </c>
      <c r="D31" s="525">
        <v>220</v>
      </c>
      <c r="E31" s="605">
        <v>370</v>
      </c>
      <c r="F31" s="525">
        <v>42</v>
      </c>
      <c r="G31" s="812">
        <f t="shared" si="2"/>
        <v>7.118644067796611</v>
      </c>
      <c r="H31" s="525">
        <v>23</v>
      </c>
      <c r="I31" s="605">
        <v>19</v>
      </c>
      <c r="J31" s="525">
        <v>71</v>
      </c>
      <c r="K31" s="812">
        <f t="shared" si="3"/>
        <v>12.033898305084746</v>
      </c>
      <c r="L31" s="525">
        <v>5</v>
      </c>
      <c r="M31" s="525">
        <v>66</v>
      </c>
      <c r="N31" s="924">
        <v>150</v>
      </c>
      <c r="O31" s="812">
        <f t="shared" si="4"/>
        <v>25.423728813559322</v>
      </c>
      <c r="P31" s="525">
        <v>49</v>
      </c>
      <c r="Q31" s="605">
        <v>101</v>
      </c>
      <c r="R31" s="525">
        <v>109</v>
      </c>
      <c r="S31" s="812">
        <f t="shared" si="5"/>
        <v>18.47457627118644</v>
      </c>
      <c r="T31" s="525">
        <v>51</v>
      </c>
      <c r="U31" s="605">
        <v>58</v>
      </c>
      <c r="V31" s="525">
        <v>55</v>
      </c>
      <c r="W31" s="812">
        <f t="shared" si="0"/>
        <v>9.322033898305085</v>
      </c>
      <c r="X31" s="525">
        <v>26</v>
      </c>
      <c r="Y31" s="525">
        <v>29</v>
      </c>
      <c r="Z31" s="608">
        <v>148</v>
      </c>
      <c r="AA31" s="812">
        <f t="shared" si="1"/>
        <v>25.08474576271186</v>
      </c>
      <c r="AB31" s="525">
        <v>63</v>
      </c>
      <c r="AC31" s="525">
        <v>85</v>
      </c>
      <c r="AD31" s="608">
        <v>15</v>
      </c>
      <c r="AE31" s="812">
        <f t="shared" si="6"/>
        <v>2.5423728813559325</v>
      </c>
      <c r="AF31" s="525">
        <v>3</v>
      </c>
      <c r="AG31" s="525">
        <v>12</v>
      </c>
    </row>
    <row r="32" spans="1:33" ht="12.75" customHeight="1">
      <c r="A32" s="490" t="s">
        <v>1008</v>
      </c>
      <c r="B32" s="502"/>
      <c r="C32" s="535">
        <v>653</v>
      </c>
      <c r="D32" s="535">
        <v>305</v>
      </c>
      <c r="E32" s="756">
        <v>348</v>
      </c>
      <c r="F32" s="535">
        <v>64</v>
      </c>
      <c r="G32" s="798">
        <f t="shared" si="2"/>
        <v>9.80091883614089</v>
      </c>
      <c r="H32" s="535">
        <v>34</v>
      </c>
      <c r="I32" s="756">
        <v>30</v>
      </c>
      <c r="J32" s="535">
        <v>63</v>
      </c>
      <c r="K32" s="798">
        <f t="shared" si="3"/>
        <v>9.647779479326186</v>
      </c>
      <c r="L32" s="535">
        <v>27</v>
      </c>
      <c r="M32" s="535">
        <v>36</v>
      </c>
      <c r="N32" s="923">
        <v>173</v>
      </c>
      <c r="O32" s="798">
        <f t="shared" si="4"/>
        <v>26.493108728943337</v>
      </c>
      <c r="P32" s="535">
        <v>81</v>
      </c>
      <c r="Q32" s="756">
        <v>92</v>
      </c>
      <c r="R32" s="535">
        <v>176</v>
      </c>
      <c r="S32" s="798">
        <f t="shared" si="5"/>
        <v>26.952526799387442</v>
      </c>
      <c r="T32" s="535">
        <v>83</v>
      </c>
      <c r="U32" s="756">
        <v>93</v>
      </c>
      <c r="V32" s="535">
        <v>54</v>
      </c>
      <c r="W32" s="798">
        <f t="shared" si="0"/>
        <v>8.269525267993874</v>
      </c>
      <c r="X32" s="535">
        <v>24</v>
      </c>
      <c r="Y32" s="535">
        <v>30</v>
      </c>
      <c r="Z32" s="799">
        <v>97</v>
      </c>
      <c r="AA32" s="798">
        <f t="shared" si="1"/>
        <v>14.854517611026033</v>
      </c>
      <c r="AB32" s="535">
        <v>41</v>
      </c>
      <c r="AC32" s="535">
        <v>56</v>
      </c>
      <c r="AD32" s="799">
        <v>26</v>
      </c>
      <c r="AE32" s="798">
        <f t="shared" si="6"/>
        <v>3.9816232771822357</v>
      </c>
      <c r="AF32" s="535">
        <v>15</v>
      </c>
      <c r="AG32" s="535">
        <v>11</v>
      </c>
    </row>
    <row r="33" spans="1:33" ht="12.75" customHeight="1">
      <c r="A33" s="490" t="s">
        <v>1009</v>
      </c>
      <c r="B33" s="502"/>
      <c r="C33" s="535">
        <v>1949</v>
      </c>
      <c r="D33" s="535">
        <v>875</v>
      </c>
      <c r="E33" s="756">
        <v>1074</v>
      </c>
      <c r="F33" s="535">
        <v>140</v>
      </c>
      <c r="G33" s="798">
        <f t="shared" si="2"/>
        <v>7.183170856849666</v>
      </c>
      <c r="H33" s="535">
        <v>79</v>
      </c>
      <c r="I33" s="756">
        <v>61</v>
      </c>
      <c r="J33" s="535">
        <v>98</v>
      </c>
      <c r="K33" s="798">
        <f t="shared" si="3"/>
        <v>5.028219599794767</v>
      </c>
      <c r="L33" s="535">
        <v>37</v>
      </c>
      <c r="M33" s="535">
        <v>61</v>
      </c>
      <c r="N33" s="923">
        <v>396</v>
      </c>
      <c r="O33" s="798">
        <f t="shared" si="4"/>
        <v>20.31811185223191</v>
      </c>
      <c r="P33" s="535">
        <v>181</v>
      </c>
      <c r="Q33" s="756">
        <v>215</v>
      </c>
      <c r="R33" s="535">
        <v>411</v>
      </c>
      <c r="S33" s="798">
        <f t="shared" si="5"/>
        <v>21.08773730118009</v>
      </c>
      <c r="T33" s="535">
        <v>183</v>
      </c>
      <c r="U33" s="756">
        <v>228</v>
      </c>
      <c r="V33" s="535">
        <v>345</v>
      </c>
      <c r="W33" s="798">
        <f t="shared" si="0"/>
        <v>17.701385325808104</v>
      </c>
      <c r="X33" s="535">
        <v>160</v>
      </c>
      <c r="Y33" s="535">
        <v>185</v>
      </c>
      <c r="Z33" s="799">
        <v>444</v>
      </c>
      <c r="AA33" s="798">
        <f t="shared" si="1"/>
        <v>22.780913288866085</v>
      </c>
      <c r="AB33" s="535">
        <v>177</v>
      </c>
      <c r="AC33" s="535">
        <v>267</v>
      </c>
      <c r="AD33" s="799">
        <v>115</v>
      </c>
      <c r="AE33" s="798">
        <f t="shared" si="6"/>
        <v>5.900461775269369</v>
      </c>
      <c r="AF33" s="535">
        <v>58</v>
      </c>
      <c r="AG33" s="535">
        <v>57</v>
      </c>
    </row>
    <row r="34" spans="1:33" ht="12.75" customHeight="1">
      <c r="A34" s="490" t="s">
        <v>1010</v>
      </c>
      <c r="B34" s="502"/>
      <c r="C34" s="535">
        <v>1623</v>
      </c>
      <c r="D34" s="535">
        <v>739</v>
      </c>
      <c r="E34" s="756">
        <v>884</v>
      </c>
      <c r="F34" s="535">
        <v>120</v>
      </c>
      <c r="G34" s="798">
        <f t="shared" si="2"/>
        <v>7.393715341959335</v>
      </c>
      <c r="H34" s="535">
        <v>69</v>
      </c>
      <c r="I34" s="756">
        <v>51</v>
      </c>
      <c r="J34" s="535">
        <v>117</v>
      </c>
      <c r="K34" s="798">
        <f t="shared" si="3"/>
        <v>7.208872458410351</v>
      </c>
      <c r="L34" s="535">
        <v>59</v>
      </c>
      <c r="M34" s="535">
        <v>58</v>
      </c>
      <c r="N34" s="923">
        <v>533</v>
      </c>
      <c r="O34" s="798">
        <f t="shared" si="4"/>
        <v>32.84041897720271</v>
      </c>
      <c r="P34" s="535">
        <v>260</v>
      </c>
      <c r="Q34" s="756">
        <v>273</v>
      </c>
      <c r="R34" s="535">
        <v>184</v>
      </c>
      <c r="S34" s="798">
        <f t="shared" si="5"/>
        <v>11.337030191004313</v>
      </c>
      <c r="T34" s="535">
        <v>89</v>
      </c>
      <c r="U34" s="756">
        <v>95</v>
      </c>
      <c r="V34" s="535">
        <v>291</v>
      </c>
      <c r="W34" s="798">
        <f t="shared" si="0"/>
        <v>17.929759704251385</v>
      </c>
      <c r="X34" s="535">
        <v>113</v>
      </c>
      <c r="Y34" s="535">
        <v>178</v>
      </c>
      <c r="Z34" s="799">
        <v>292</v>
      </c>
      <c r="AA34" s="798">
        <f t="shared" si="1"/>
        <v>17.991373998767717</v>
      </c>
      <c r="AB34" s="535">
        <v>110</v>
      </c>
      <c r="AC34" s="535">
        <v>182</v>
      </c>
      <c r="AD34" s="799">
        <v>86</v>
      </c>
      <c r="AE34" s="798">
        <f t="shared" si="6"/>
        <v>5.29882932840419</v>
      </c>
      <c r="AF34" s="535">
        <v>39</v>
      </c>
      <c r="AG34" s="535">
        <v>47</v>
      </c>
    </row>
    <row r="35" spans="1:33" ht="12.75" customHeight="1">
      <c r="A35" s="490" t="s">
        <v>1011</v>
      </c>
      <c r="B35" s="502"/>
      <c r="C35" s="535">
        <v>1184</v>
      </c>
      <c r="D35" s="535">
        <v>542</v>
      </c>
      <c r="E35" s="756">
        <v>642</v>
      </c>
      <c r="F35" s="535">
        <v>82</v>
      </c>
      <c r="G35" s="798">
        <f t="shared" si="2"/>
        <v>6.925675675675675</v>
      </c>
      <c r="H35" s="535">
        <v>43</v>
      </c>
      <c r="I35" s="756">
        <v>39</v>
      </c>
      <c r="J35" s="535">
        <v>64</v>
      </c>
      <c r="K35" s="798">
        <f t="shared" si="3"/>
        <v>5.405405405405405</v>
      </c>
      <c r="L35" s="535">
        <v>29</v>
      </c>
      <c r="M35" s="535">
        <v>35</v>
      </c>
      <c r="N35" s="923">
        <v>187</v>
      </c>
      <c r="O35" s="798">
        <f t="shared" si="4"/>
        <v>15.79391891891892</v>
      </c>
      <c r="P35" s="535">
        <v>88</v>
      </c>
      <c r="Q35" s="756">
        <v>99</v>
      </c>
      <c r="R35" s="535">
        <v>227</v>
      </c>
      <c r="S35" s="798">
        <f t="shared" si="5"/>
        <v>19.1722972972973</v>
      </c>
      <c r="T35" s="535">
        <v>101</v>
      </c>
      <c r="U35" s="756">
        <v>126</v>
      </c>
      <c r="V35" s="535">
        <v>280</v>
      </c>
      <c r="W35" s="798">
        <f t="shared" si="0"/>
        <v>23.64864864864865</v>
      </c>
      <c r="X35" s="535">
        <v>134</v>
      </c>
      <c r="Y35" s="535">
        <v>146</v>
      </c>
      <c r="Z35" s="799">
        <v>235</v>
      </c>
      <c r="AA35" s="798">
        <f t="shared" si="1"/>
        <v>19.847972972972975</v>
      </c>
      <c r="AB35" s="535">
        <v>87</v>
      </c>
      <c r="AC35" s="535">
        <v>148</v>
      </c>
      <c r="AD35" s="799">
        <v>109</v>
      </c>
      <c r="AE35" s="798">
        <f t="shared" si="6"/>
        <v>9.20608108108108</v>
      </c>
      <c r="AF35" s="535">
        <v>60</v>
      </c>
      <c r="AG35" s="535">
        <v>49</v>
      </c>
    </row>
    <row r="36" spans="1:33" ht="12.75" customHeight="1">
      <c r="A36" s="490" t="s">
        <v>1012</v>
      </c>
      <c r="B36" s="502"/>
      <c r="C36" s="535">
        <v>853</v>
      </c>
      <c r="D36" s="535">
        <v>394</v>
      </c>
      <c r="E36" s="756">
        <v>459</v>
      </c>
      <c r="F36" s="535">
        <v>85</v>
      </c>
      <c r="G36" s="812">
        <f t="shared" si="2"/>
        <v>9.964830011723329</v>
      </c>
      <c r="H36" s="535">
        <v>57</v>
      </c>
      <c r="I36" s="756">
        <v>28</v>
      </c>
      <c r="J36" s="535">
        <v>55</v>
      </c>
      <c r="K36" s="812">
        <f t="shared" si="3"/>
        <v>6.447831184056271</v>
      </c>
      <c r="L36" s="535">
        <v>22</v>
      </c>
      <c r="M36" s="535">
        <v>33</v>
      </c>
      <c r="N36" s="923">
        <v>107</v>
      </c>
      <c r="O36" s="812">
        <f t="shared" si="4"/>
        <v>12.543962485345839</v>
      </c>
      <c r="P36" s="535">
        <v>52</v>
      </c>
      <c r="Q36" s="756">
        <v>55</v>
      </c>
      <c r="R36" s="535">
        <v>198</v>
      </c>
      <c r="S36" s="812">
        <f t="shared" si="5"/>
        <v>23.212192262602578</v>
      </c>
      <c r="T36" s="535">
        <v>98</v>
      </c>
      <c r="U36" s="756">
        <v>100</v>
      </c>
      <c r="V36" s="535">
        <v>133</v>
      </c>
      <c r="W36" s="812">
        <f t="shared" si="0"/>
        <v>15.59202813599062</v>
      </c>
      <c r="X36" s="535">
        <v>52</v>
      </c>
      <c r="Y36" s="535">
        <v>81</v>
      </c>
      <c r="Z36" s="799">
        <v>194</v>
      </c>
      <c r="AA36" s="812">
        <f t="shared" si="1"/>
        <v>22.743259085580306</v>
      </c>
      <c r="AB36" s="535">
        <v>72</v>
      </c>
      <c r="AC36" s="535">
        <v>122</v>
      </c>
      <c r="AD36" s="799">
        <v>81</v>
      </c>
      <c r="AE36" s="812">
        <f t="shared" si="6"/>
        <v>9.495896834701055</v>
      </c>
      <c r="AF36" s="535">
        <v>41</v>
      </c>
      <c r="AG36" s="535">
        <v>40</v>
      </c>
    </row>
    <row r="37" spans="1:33" ht="12.75" customHeight="1">
      <c r="A37" s="497" t="s">
        <v>1013</v>
      </c>
      <c r="B37" s="498"/>
      <c r="C37" s="545">
        <v>652</v>
      </c>
      <c r="D37" s="545">
        <v>275</v>
      </c>
      <c r="E37" s="754">
        <v>377</v>
      </c>
      <c r="F37" s="545">
        <v>54</v>
      </c>
      <c r="G37" s="798">
        <f t="shared" si="2"/>
        <v>8.282208588957054</v>
      </c>
      <c r="H37" s="545">
        <v>24</v>
      </c>
      <c r="I37" s="754">
        <v>30</v>
      </c>
      <c r="J37" s="545">
        <v>45</v>
      </c>
      <c r="K37" s="798">
        <f t="shared" si="3"/>
        <v>6.901840490797547</v>
      </c>
      <c r="L37" s="545">
        <v>20</v>
      </c>
      <c r="M37" s="545">
        <v>25</v>
      </c>
      <c r="N37" s="922">
        <v>104</v>
      </c>
      <c r="O37" s="798">
        <f t="shared" si="4"/>
        <v>15.950920245398773</v>
      </c>
      <c r="P37" s="545">
        <v>37</v>
      </c>
      <c r="Q37" s="754">
        <v>67</v>
      </c>
      <c r="R37" s="545">
        <v>160</v>
      </c>
      <c r="S37" s="798">
        <f t="shared" si="5"/>
        <v>24.539877300613497</v>
      </c>
      <c r="T37" s="545">
        <v>67</v>
      </c>
      <c r="U37" s="754">
        <v>93</v>
      </c>
      <c r="V37" s="545">
        <v>114</v>
      </c>
      <c r="W37" s="798">
        <f t="shared" si="0"/>
        <v>17.484662576687114</v>
      </c>
      <c r="X37" s="545">
        <v>50</v>
      </c>
      <c r="Y37" s="545">
        <v>64</v>
      </c>
      <c r="Z37" s="814">
        <v>99</v>
      </c>
      <c r="AA37" s="798">
        <f t="shared" si="1"/>
        <v>15.184049079754603</v>
      </c>
      <c r="AB37" s="545">
        <v>35</v>
      </c>
      <c r="AC37" s="545">
        <v>64</v>
      </c>
      <c r="AD37" s="814">
        <v>76</v>
      </c>
      <c r="AE37" s="798">
        <f t="shared" si="6"/>
        <v>11.65644171779141</v>
      </c>
      <c r="AF37" s="545">
        <v>42</v>
      </c>
      <c r="AG37" s="545">
        <v>34</v>
      </c>
    </row>
    <row r="38" spans="1:33" ht="12.75" customHeight="1">
      <c r="A38" s="490" t="s">
        <v>1014</v>
      </c>
      <c r="B38" s="502"/>
      <c r="C38" s="535">
        <v>595</v>
      </c>
      <c r="D38" s="535">
        <v>267</v>
      </c>
      <c r="E38" s="756">
        <v>328</v>
      </c>
      <c r="F38" s="535">
        <v>57</v>
      </c>
      <c r="G38" s="798">
        <f t="shared" si="2"/>
        <v>9.57983193277311</v>
      </c>
      <c r="H38" s="535">
        <v>32</v>
      </c>
      <c r="I38" s="756">
        <v>25</v>
      </c>
      <c r="J38" s="535">
        <v>22</v>
      </c>
      <c r="K38" s="798">
        <f t="shared" si="3"/>
        <v>3.697478991596639</v>
      </c>
      <c r="L38" s="535">
        <v>8</v>
      </c>
      <c r="M38" s="535">
        <v>14</v>
      </c>
      <c r="N38" s="923">
        <v>106</v>
      </c>
      <c r="O38" s="798">
        <f t="shared" si="4"/>
        <v>17.81512605042017</v>
      </c>
      <c r="P38" s="535">
        <v>47</v>
      </c>
      <c r="Q38" s="756">
        <v>59</v>
      </c>
      <c r="R38" s="535">
        <v>197</v>
      </c>
      <c r="S38" s="798">
        <f t="shared" si="5"/>
        <v>33.10924369747899</v>
      </c>
      <c r="T38" s="535">
        <v>84</v>
      </c>
      <c r="U38" s="756">
        <v>113</v>
      </c>
      <c r="V38" s="535">
        <v>67</v>
      </c>
      <c r="W38" s="798">
        <f aca="true" t="shared" si="7" ref="W38:W63">V38/C38*100</f>
        <v>11.260504201680673</v>
      </c>
      <c r="X38" s="535">
        <v>35</v>
      </c>
      <c r="Y38" s="535">
        <v>32</v>
      </c>
      <c r="Z38" s="799">
        <v>97</v>
      </c>
      <c r="AA38" s="798">
        <f aca="true" t="shared" si="8" ref="AA38:AA63">Z38/C38*100</f>
        <v>16.30252100840336</v>
      </c>
      <c r="AB38" s="535">
        <v>39</v>
      </c>
      <c r="AC38" s="535">
        <v>58</v>
      </c>
      <c r="AD38" s="799">
        <v>49</v>
      </c>
      <c r="AE38" s="798">
        <f t="shared" si="6"/>
        <v>8.235294117647058</v>
      </c>
      <c r="AF38" s="535">
        <v>22</v>
      </c>
      <c r="AG38" s="535">
        <v>27</v>
      </c>
    </row>
    <row r="39" spans="1:33" ht="12.75" customHeight="1">
      <c r="A39" s="490" t="s">
        <v>1015</v>
      </c>
      <c r="B39" s="502"/>
      <c r="C39" s="535">
        <v>1289</v>
      </c>
      <c r="D39" s="535">
        <v>568</v>
      </c>
      <c r="E39" s="756">
        <v>721</v>
      </c>
      <c r="F39" s="535">
        <v>106</v>
      </c>
      <c r="G39" s="798">
        <f t="shared" si="2"/>
        <v>8.223429014740109</v>
      </c>
      <c r="H39" s="535">
        <v>55</v>
      </c>
      <c r="I39" s="756">
        <v>51</v>
      </c>
      <c r="J39" s="535">
        <v>90</v>
      </c>
      <c r="K39" s="798">
        <f t="shared" si="3"/>
        <v>6.982156710628394</v>
      </c>
      <c r="L39" s="535">
        <v>42</v>
      </c>
      <c r="M39" s="535">
        <v>48</v>
      </c>
      <c r="N39" s="923">
        <v>237</v>
      </c>
      <c r="O39" s="798">
        <f t="shared" si="4"/>
        <v>18.386346004654772</v>
      </c>
      <c r="P39" s="535">
        <v>96</v>
      </c>
      <c r="Q39" s="756">
        <v>141</v>
      </c>
      <c r="R39" s="535">
        <v>284</v>
      </c>
      <c r="S39" s="798">
        <f t="shared" si="5"/>
        <v>22.032583397982933</v>
      </c>
      <c r="T39" s="535">
        <v>123</v>
      </c>
      <c r="U39" s="756">
        <v>161</v>
      </c>
      <c r="V39" s="535">
        <v>293</v>
      </c>
      <c r="W39" s="798">
        <f t="shared" si="7"/>
        <v>22.73079906904577</v>
      </c>
      <c r="X39" s="535">
        <v>123</v>
      </c>
      <c r="Y39" s="535">
        <v>170</v>
      </c>
      <c r="Z39" s="799">
        <v>188</v>
      </c>
      <c r="AA39" s="798">
        <f t="shared" si="8"/>
        <v>14.584949573312645</v>
      </c>
      <c r="AB39" s="535">
        <v>81</v>
      </c>
      <c r="AC39" s="535">
        <v>107</v>
      </c>
      <c r="AD39" s="799">
        <v>91</v>
      </c>
      <c r="AE39" s="798">
        <f t="shared" si="6"/>
        <v>7.059736229635376</v>
      </c>
      <c r="AF39" s="535">
        <v>48</v>
      </c>
      <c r="AG39" s="535">
        <v>43</v>
      </c>
    </row>
    <row r="40" spans="1:33" ht="12.75" customHeight="1">
      <c r="A40" s="490" t="s">
        <v>1016</v>
      </c>
      <c r="B40" s="502"/>
      <c r="C40" s="535">
        <v>1192</v>
      </c>
      <c r="D40" s="535">
        <v>560</v>
      </c>
      <c r="E40" s="756">
        <v>632</v>
      </c>
      <c r="F40" s="535">
        <v>104</v>
      </c>
      <c r="G40" s="798">
        <f t="shared" si="2"/>
        <v>8.724832214765101</v>
      </c>
      <c r="H40" s="535">
        <v>54</v>
      </c>
      <c r="I40" s="756">
        <v>50</v>
      </c>
      <c r="J40" s="535">
        <v>83</v>
      </c>
      <c r="K40" s="798">
        <f t="shared" si="3"/>
        <v>6.9630872483221475</v>
      </c>
      <c r="L40" s="535">
        <v>40</v>
      </c>
      <c r="M40" s="535">
        <v>43</v>
      </c>
      <c r="N40" s="923">
        <v>297</v>
      </c>
      <c r="O40" s="798">
        <f t="shared" si="4"/>
        <v>24.916107382550333</v>
      </c>
      <c r="P40" s="535">
        <v>139</v>
      </c>
      <c r="Q40" s="756">
        <v>158</v>
      </c>
      <c r="R40" s="535">
        <v>285</v>
      </c>
      <c r="S40" s="798">
        <f t="shared" si="5"/>
        <v>23.909395973154364</v>
      </c>
      <c r="T40" s="535">
        <v>127</v>
      </c>
      <c r="U40" s="756">
        <v>158</v>
      </c>
      <c r="V40" s="535">
        <v>169</v>
      </c>
      <c r="W40" s="798">
        <f t="shared" si="7"/>
        <v>14.177852348993289</v>
      </c>
      <c r="X40" s="535">
        <v>77</v>
      </c>
      <c r="Y40" s="535">
        <v>92</v>
      </c>
      <c r="Z40" s="799">
        <v>188</v>
      </c>
      <c r="AA40" s="798">
        <f t="shared" si="8"/>
        <v>15.771812080536913</v>
      </c>
      <c r="AB40" s="535">
        <v>81</v>
      </c>
      <c r="AC40" s="535">
        <v>107</v>
      </c>
      <c r="AD40" s="799">
        <v>66</v>
      </c>
      <c r="AE40" s="798">
        <f t="shared" si="6"/>
        <v>5.5369127516778525</v>
      </c>
      <c r="AF40" s="535">
        <v>42</v>
      </c>
      <c r="AG40" s="535">
        <v>24</v>
      </c>
    </row>
    <row r="41" spans="1:33" ht="12.75" customHeight="1">
      <c r="A41" s="505" t="s">
        <v>1017</v>
      </c>
      <c r="B41" s="506"/>
      <c r="C41" s="525">
        <v>456</v>
      </c>
      <c r="D41" s="525">
        <v>205</v>
      </c>
      <c r="E41" s="605">
        <v>251</v>
      </c>
      <c r="F41" s="525">
        <v>32</v>
      </c>
      <c r="G41" s="812">
        <f t="shared" si="2"/>
        <v>7.017543859649122</v>
      </c>
      <c r="H41" s="525">
        <v>19</v>
      </c>
      <c r="I41" s="605">
        <v>13</v>
      </c>
      <c r="J41" s="525">
        <v>42</v>
      </c>
      <c r="K41" s="812">
        <f t="shared" si="3"/>
        <v>9.210526315789473</v>
      </c>
      <c r="L41" s="525">
        <v>21</v>
      </c>
      <c r="M41" s="525">
        <v>21</v>
      </c>
      <c r="N41" s="924">
        <v>110</v>
      </c>
      <c r="O41" s="812">
        <f t="shared" si="4"/>
        <v>24.12280701754386</v>
      </c>
      <c r="P41" s="525">
        <v>38</v>
      </c>
      <c r="Q41" s="605">
        <v>72</v>
      </c>
      <c r="R41" s="525">
        <v>80</v>
      </c>
      <c r="S41" s="812">
        <f t="shared" si="5"/>
        <v>17.543859649122805</v>
      </c>
      <c r="T41" s="525">
        <v>40</v>
      </c>
      <c r="U41" s="605">
        <v>40</v>
      </c>
      <c r="V41" s="525">
        <v>64</v>
      </c>
      <c r="W41" s="812">
        <f t="shared" si="7"/>
        <v>14.035087719298245</v>
      </c>
      <c r="X41" s="525">
        <v>27</v>
      </c>
      <c r="Y41" s="525">
        <v>37</v>
      </c>
      <c r="Z41" s="608">
        <v>95</v>
      </c>
      <c r="AA41" s="812">
        <f t="shared" si="8"/>
        <v>20.833333333333336</v>
      </c>
      <c r="AB41" s="525">
        <v>43</v>
      </c>
      <c r="AC41" s="525">
        <v>52</v>
      </c>
      <c r="AD41" s="608">
        <v>33</v>
      </c>
      <c r="AE41" s="812">
        <f t="shared" si="6"/>
        <v>7.236842105263158</v>
      </c>
      <c r="AF41" s="525">
        <v>17</v>
      </c>
      <c r="AG41" s="525">
        <v>16</v>
      </c>
    </row>
    <row r="42" spans="1:33" ht="12.75" customHeight="1">
      <c r="A42" s="490" t="s">
        <v>1018</v>
      </c>
      <c r="B42" s="502"/>
      <c r="C42" s="535">
        <v>3744</v>
      </c>
      <c r="D42" s="535">
        <v>1761</v>
      </c>
      <c r="E42" s="756">
        <v>1983</v>
      </c>
      <c r="F42" s="535">
        <v>286</v>
      </c>
      <c r="G42" s="798">
        <f t="shared" si="2"/>
        <v>7.638888888888889</v>
      </c>
      <c r="H42" s="535">
        <v>145</v>
      </c>
      <c r="I42" s="756">
        <v>141</v>
      </c>
      <c r="J42" s="535">
        <v>162</v>
      </c>
      <c r="K42" s="798">
        <f t="shared" si="3"/>
        <v>4.326923076923077</v>
      </c>
      <c r="L42" s="535">
        <v>71</v>
      </c>
      <c r="M42" s="535">
        <v>91</v>
      </c>
      <c r="N42" s="923">
        <v>629</v>
      </c>
      <c r="O42" s="798">
        <f t="shared" si="4"/>
        <v>16.800213675213676</v>
      </c>
      <c r="P42" s="535">
        <v>315</v>
      </c>
      <c r="Q42" s="756">
        <v>314</v>
      </c>
      <c r="R42" s="535">
        <v>858</v>
      </c>
      <c r="S42" s="798">
        <f t="shared" si="5"/>
        <v>22.916666666666664</v>
      </c>
      <c r="T42" s="535">
        <v>399</v>
      </c>
      <c r="U42" s="756">
        <v>459</v>
      </c>
      <c r="V42" s="535">
        <v>1038</v>
      </c>
      <c r="W42" s="798">
        <f t="shared" si="7"/>
        <v>27.724358974358974</v>
      </c>
      <c r="X42" s="535">
        <v>480</v>
      </c>
      <c r="Y42" s="535">
        <v>558</v>
      </c>
      <c r="Z42" s="799">
        <v>515</v>
      </c>
      <c r="AA42" s="798">
        <f t="shared" si="8"/>
        <v>13.75534188034188</v>
      </c>
      <c r="AB42" s="535">
        <v>207</v>
      </c>
      <c r="AC42" s="535">
        <v>308</v>
      </c>
      <c r="AD42" s="799">
        <v>256</v>
      </c>
      <c r="AE42" s="798">
        <f t="shared" si="6"/>
        <v>6.837606837606838</v>
      </c>
      <c r="AF42" s="535">
        <v>144</v>
      </c>
      <c r="AG42" s="535">
        <v>112</v>
      </c>
    </row>
    <row r="43" spans="1:33" ht="12.75" customHeight="1">
      <c r="A43" s="490" t="s">
        <v>1019</v>
      </c>
      <c r="B43" s="502"/>
      <c r="C43" s="535">
        <v>582</v>
      </c>
      <c r="D43" s="535">
        <v>258</v>
      </c>
      <c r="E43" s="756">
        <v>324</v>
      </c>
      <c r="F43" s="535">
        <v>51</v>
      </c>
      <c r="G43" s="798">
        <f t="shared" si="2"/>
        <v>8.762886597938143</v>
      </c>
      <c r="H43" s="535">
        <v>28</v>
      </c>
      <c r="I43" s="756">
        <v>23</v>
      </c>
      <c r="J43" s="535">
        <v>20</v>
      </c>
      <c r="K43" s="798">
        <f t="shared" si="3"/>
        <v>3.436426116838488</v>
      </c>
      <c r="L43" s="535">
        <v>4</v>
      </c>
      <c r="M43" s="535">
        <v>16</v>
      </c>
      <c r="N43" s="923">
        <v>56</v>
      </c>
      <c r="O43" s="798">
        <f t="shared" si="4"/>
        <v>9.621993127147768</v>
      </c>
      <c r="P43" s="535">
        <v>30</v>
      </c>
      <c r="Q43" s="756">
        <v>26</v>
      </c>
      <c r="R43" s="535">
        <v>116</v>
      </c>
      <c r="S43" s="798">
        <f t="shared" si="5"/>
        <v>19.93127147766323</v>
      </c>
      <c r="T43" s="535">
        <v>54</v>
      </c>
      <c r="U43" s="756">
        <v>62</v>
      </c>
      <c r="V43" s="535">
        <v>142</v>
      </c>
      <c r="W43" s="798">
        <f t="shared" si="7"/>
        <v>24.398625429553263</v>
      </c>
      <c r="X43" s="535">
        <v>63</v>
      </c>
      <c r="Y43" s="535">
        <v>79</v>
      </c>
      <c r="Z43" s="799">
        <v>182</v>
      </c>
      <c r="AA43" s="798">
        <f t="shared" si="8"/>
        <v>31.27147766323024</v>
      </c>
      <c r="AB43" s="535">
        <v>72</v>
      </c>
      <c r="AC43" s="535">
        <v>110</v>
      </c>
      <c r="AD43" s="799">
        <v>15</v>
      </c>
      <c r="AE43" s="798">
        <f t="shared" si="6"/>
        <v>2.5773195876288657</v>
      </c>
      <c r="AF43" s="535">
        <v>7</v>
      </c>
      <c r="AG43" s="535">
        <v>8</v>
      </c>
    </row>
    <row r="44" spans="1:33" ht="12.75" customHeight="1">
      <c r="A44" s="490" t="s">
        <v>1020</v>
      </c>
      <c r="B44" s="502"/>
      <c r="C44" s="535">
        <v>570</v>
      </c>
      <c r="D44" s="535">
        <v>242</v>
      </c>
      <c r="E44" s="756">
        <v>328</v>
      </c>
      <c r="F44" s="535">
        <v>39</v>
      </c>
      <c r="G44" s="798">
        <f t="shared" si="2"/>
        <v>6.842105263157896</v>
      </c>
      <c r="H44" s="535">
        <v>21</v>
      </c>
      <c r="I44" s="756">
        <v>18</v>
      </c>
      <c r="J44" s="535">
        <v>27</v>
      </c>
      <c r="K44" s="798">
        <f t="shared" si="3"/>
        <v>4.736842105263158</v>
      </c>
      <c r="L44" s="535">
        <v>8</v>
      </c>
      <c r="M44" s="535">
        <v>19</v>
      </c>
      <c r="N44" s="923">
        <v>127</v>
      </c>
      <c r="O44" s="798">
        <f aca="true" t="shared" si="9" ref="O44:O65">N44/C44*100</f>
        <v>22.280701754385966</v>
      </c>
      <c r="P44" s="535">
        <v>56</v>
      </c>
      <c r="Q44" s="756">
        <v>71</v>
      </c>
      <c r="R44" s="535">
        <v>52</v>
      </c>
      <c r="S44" s="798">
        <f aca="true" t="shared" si="10" ref="S44:S64">R44/C44*100</f>
        <v>9.12280701754386</v>
      </c>
      <c r="T44" s="535">
        <v>23</v>
      </c>
      <c r="U44" s="756">
        <v>29</v>
      </c>
      <c r="V44" s="535">
        <v>132</v>
      </c>
      <c r="W44" s="798">
        <f t="shared" si="7"/>
        <v>23.157894736842106</v>
      </c>
      <c r="X44" s="535">
        <v>56</v>
      </c>
      <c r="Y44" s="535">
        <v>76</v>
      </c>
      <c r="Z44" s="799">
        <v>162</v>
      </c>
      <c r="AA44" s="798">
        <f t="shared" si="8"/>
        <v>28.421052631578945</v>
      </c>
      <c r="AB44" s="535">
        <v>62</v>
      </c>
      <c r="AC44" s="535">
        <v>100</v>
      </c>
      <c r="AD44" s="799">
        <v>31</v>
      </c>
      <c r="AE44" s="798">
        <f aca="true" t="shared" si="11" ref="AE44:AE65">AD44/C44*100</f>
        <v>5.43859649122807</v>
      </c>
      <c r="AF44" s="535">
        <v>16</v>
      </c>
      <c r="AG44" s="535">
        <v>15</v>
      </c>
    </row>
    <row r="45" spans="1:33" ht="12.75" customHeight="1">
      <c r="A45" s="490" t="s">
        <v>1021</v>
      </c>
      <c r="B45" s="502"/>
      <c r="C45" s="535">
        <v>851</v>
      </c>
      <c r="D45" s="535">
        <v>391</v>
      </c>
      <c r="E45" s="756">
        <v>460</v>
      </c>
      <c r="F45" s="535">
        <v>85</v>
      </c>
      <c r="G45" s="798">
        <f t="shared" si="2"/>
        <v>9.9882491186839</v>
      </c>
      <c r="H45" s="535">
        <v>46</v>
      </c>
      <c r="I45" s="756">
        <v>39</v>
      </c>
      <c r="J45" s="535">
        <v>50</v>
      </c>
      <c r="K45" s="798">
        <f t="shared" si="3"/>
        <v>5.875440658049354</v>
      </c>
      <c r="L45" s="535">
        <v>25</v>
      </c>
      <c r="M45" s="535">
        <v>25</v>
      </c>
      <c r="N45" s="923">
        <v>203</v>
      </c>
      <c r="O45" s="798">
        <f t="shared" si="9"/>
        <v>23.854289071680377</v>
      </c>
      <c r="P45" s="535">
        <v>100</v>
      </c>
      <c r="Q45" s="756">
        <v>103</v>
      </c>
      <c r="R45" s="535">
        <v>114</v>
      </c>
      <c r="S45" s="798">
        <f t="shared" si="10"/>
        <v>13.396004700352526</v>
      </c>
      <c r="T45" s="535">
        <v>54</v>
      </c>
      <c r="U45" s="756">
        <v>60</v>
      </c>
      <c r="V45" s="535">
        <v>161</v>
      </c>
      <c r="W45" s="798">
        <f t="shared" si="7"/>
        <v>18.91891891891892</v>
      </c>
      <c r="X45" s="535">
        <v>65</v>
      </c>
      <c r="Y45" s="535">
        <v>96</v>
      </c>
      <c r="Z45" s="799">
        <v>204</v>
      </c>
      <c r="AA45" s="798">
        <f t="shared" si="8"/>
        <v>23.971797884841365</v>
      </c>
      <c r="AB45" s="535">
        <v>85</v>
      </c>
      <c r="AC45" s="535">
        <v>119</v>
      </c>
      <c r="AD45" s="799">
        <v>34</v>
      </c>
      <c r="AE45" s="798">
        <f t="shared" si="11"/>
        <v>3.9952996474735603</v>
      </c>
      <c r="AF45" s="535">
        <v>16</v>
      </c>
      <c r="AG45" s="535">
        <v>18</v>
      </c>
    </row>
    <row r="46" spans="1:33" ht="12.75" customHeight="1">
      <c r="A46" s="490" t="s">
        <v>1022</v>
      </c>
      <c r="B46" s="502"/>
      <c r="C46" s="535">
        <v>914</v>
      </c>
      <c r="D46" s="535">
        <v>401</v>
      </c>
      <c r="E46" s="756">
        <v>513</v>
      </c>
      <c r="F46" s="535">
        <v>71</v>
      </c>
      <c r="G46" s="812">
        <f t="shared" si="2"/>
        <v>7.768052516411379</v>
      </c>
      <c r="H46" s="535">
        <v>40</v>
      </c>
      <c r="I46" s="756">
        <v>31</v>
      </c>
      <c r="J46" s="535">
        <v>72</v>
      </c>
      <c r="K46" s="812">
        <f t="shared" si="3"/>
        <v>7.87746170678337</v>
      </c>
      <c r="L46" s="535">
        <v>36</v>
      </c>
      <c r="M46" s="535">
        <v>36</v>
      </c>
      <c r="N46" s="923">
        <v>163</v>
      </c>
      <c r="O46" s="812">
        <f t="shared" si="9"/>
        <v>17.833698030634572</v>
      </c>
      <c r="P46" s="535">
        <v>70</v>
      </c>
      <c r="Q46" s="756">
        <v>93</v>
      </c>
      <c r="R46" s="535">
        <v>112</v>
      </c>
      <c r="S46" s="812">
        <f t="shared" si="10"/>
        <v>12.25382932166302</v>
      </c>
      <c r="T46" s="535">
        <v>52</v>
      </c>
      <c r="U46" s="756">
        <v>60</v>
      </c>
      <c r="V46" s="535">
        <v>219</v>
      </c>
      <c r="W46" s="812">
        <f t="shared" si="7"/>
        <v>23.960612691466082</v>
      </c>
      <c r="X46" s="535">
        <v>93</v>
      </c>
      <c r="Y46" s="535">
        <v>126</v>
      </c>
      <c r="Z46" s="799">
        <v>230</v>
      </c>
      <c r="AA46" s="812">
        <f t="shared" si="8"/>
        <v>25.164113785557984</v>
      </c>
      <c r="AB46" s="535">
        <v>90</v>
      </c>
      <c r="AC46" s="535">
        <v>140</v>
      </c>
      <c r="AD46" s="799">
        <v>47</v>
      </c>
      <c r="AE46" s="812">
        <f t="shared" si="11"/>
        <v>5.142231947483589</v>
      </c>
      <c r="AF46" s="535">
        <v>20</v>
      </c>
      <c r="AG46" s="535">
        <v>27</v>
      </c>
    </row>
    <row r="47" spans="1:33" ht="12.75" customHeight="1">
      <c r="A47" s="497" t="s">
        <v>1023</v>
      </c>
      <c r="B47" s="498"/>
      <c r="C47" s="545">
        <v>992</v>
      </c>
      <c r="D47" s="545">
        <v>456</v>
      </c>
      <c r="E47" s="754">
        <v>536</v>
      </c>
      <c r="F47" s="545">
        <v>101</v>
      </c>
      <c r="G47" s="798">
        <f t="shared" si="2"/>
        <v>10.181451612903226</v>
      </c>
      <c r="H47" s="545">
        <v>59</v>
      </c>
      <c r="I47" s="754">
        <v>42</v>
      </c>
      <c r="J47" s="545">
        <v>70</v>
      </c>
      <c r="K47" s="798">
        <f t="shared" si="3"/>
        <v>7.056451612903227</v>
      </c>
      <c r="L47" s="545">
        <v>38</v>
      </c>
      <c r="M47" s="545">
        <v>32</v>
      </c>
      <c r="N47" s="922">
        <v>197</v>
      </c>
      <c r="O47" s="798">
        <f t="shared" si="9"/>
        <v>19.858870967741936</v>
      </c>
      <c r="P47" s="545">
        <v>92</v>
      </c>
      <c r="Q47" s="754">
        <v>105</v>
      </c>
      <c r="R47" s="545">
        <v>124</v>
      </c>
      <c r="S47" s="798">
        <f t="shared" si="10"/>
        <v>12.5</v>
      </c>
      <c r="T47" s="545">
        <v>49</v>
      </c>
      <c r="U47" s="754">
        <v>75</v>
      </c>
      <c r="V47" s="545">
        <v>265</v>
      </c>
      <c r="W47" s="798">
        <f t="shared" si="7"/>
        <v>26.713709677419356</v>
      </c>
      <c r="X47" s="545">
        <v>114</v>
      </c>
      <c r="Y47" s="545">
        <v>151</v>
      </c>
      <c r="Z47" s="814">
        <v>185</v>
      </c>
      <c r="AA47" s="798">
        <f t="shared" si="8"/>
        <v>18.649193548387096</v>
      </c>
      <c r="AB47" s="545">
        <v>77</v>
      </c>
      <c r="AC47" s="545">
        <v>108</v>
      </c>
      <c r="AD47" s="814">
        <v>50</v>
      </c>
      <c r="AE47" s="798">
        <f t="shared" si="11"/>
        <v>5.040322580645161</v>
      </c>
      <c r="AF47" s="545">
        <v>27</v>
      </c>
      <c r="AG47" s="545">
        <v>23</v>
      </c>
    </row>
    <row r="48" spans="1:33" ht="12.75" customHeight="1">
      <c r="A48" s="490" t="s">
        <v>1024</v>
      </c>
      <c r="B48" s="502"/>
      <c r="C48" s="535">
        <v>689</v>
      </c>
      <c r="D48" s="535">
        <v>314</v>
      </c>
      <c r="E48" s="756">
        <v>375</v>
      </c>
      <c r="F48" s="535">
        <v>67</v>
      </c>
      <c r="G48" s="798">
        <f t="shared" si="2"/>
        <v>9.724238026124818</v>
      </c>
      <c r="H48" s="535">
        <v>38</v>
      </c>
      <c r="I48" s="756">
        <v>29</v>
      </c>
      <c r="J48" s="535">
        <v>29</v>
      </c>
      <c r="K48" s="798">
        <f t="shared" si="3"/>
        <v>4.2089985486211905</v>
      </c>
      <c r="L48" s="535">
        <v>18</v>
      </c>
      <c r="M48" s="535">
        <v>11</v>
      </c>
      <c r="N48" s="923">
        <v>115</v>
      </c>
      <c r="O48" s="798">
        <f t="shared" si="9"/>
        <v>16.69085631349782</v>
      </c>
      <c r="P48" s="535">
        <v>54</v>
      </c>
      <c r="Q48" s="756">
        <v>61</v>
      </c>
      <c r="R48" s="535">
        <v>96</v>
      </c>
      <c r="S48" s="798">
        <f t="shared" si="10"/>
        <v>13.933236574746008</v>
      </c>
      <c r="T48" s="535">
        <v>39</v>
      </c>
      <c r="U48" s="756">
        <v>57</v>
      </c>
      <c r="V48" s="535">
        <v>206</v>
      </c>
      <c r="W48" s="798">
        <f t="shared" si="7"/>
        <v>29.898403483309146</v>
      </c>
      <c r="X48" s="535">
        <v>85</v>
      </c>
      <c r="Y48" s="535">
        <v>121</v>
      </c>
      <c r="Z48" s="799">
        <v>102</v>
      </c>
      <c r="AA48" s="798">
        <f t="shared" si="8"/>
        <v>14.804063860667634</v>
      </c>
      <c r="AB48" s="535">
        <v>41</v>
      </c>
      <c r="AC48" s="535">
        <v>61</v>
      </c>
      <c r="AD48" s="799">
        <v>74</v>
      </c>
      <c r="AE48" s="798">
        <f t="shared" si="11"/>
        <v>10.740203193033382</v>
      </c>
      <c r="AF48" s="535">
        <v>39</v>
      </c>
      <c r="AG48" s="535">
        <v>35</v>
      </c>
    </row>
    <row r="49" spans="1:33" ht="12.75" customHeight="1">
      <c r="A49" s="490" t="s">
        <v>1025</v>
      </c>
      <c r="B49" s="502"/>
      <c r="C49" s="535">
        <v>3730</v>
      </c>
      <c r="D49" s="535">
        <v>1738</v>
      </c>
      <c r="E49" s="756">
        <v>1992</v>
      </c>
      <c r="F49" s="535">
        <v>215</v>
      </c>
      <c r="G49" s="798">
        <f t="shared" si="2"/>
        <v>5.7640750670241285</v>
      </c>
      <c r="H49" s="535">
        <v>106</v>
      </c>
      <c r="I49" s="756">
        <v>109</v>
      </c>
      <c r="J49" s="535">
        <v>282</v>
      </c>
      <c r="K49" s="798">
        <f t="shared" si="3"/>
        <v>7.560321715817694</v>
      </c>
      <c r="L49" s="535">
        <v>132</v>
      </c>
      <c r="M49" s="535">
        <v>150</v>
      </c>
      <c r="N49" s="923">
        <v>891</v>
      </c>
      <c r="O49" s="798">
        <f t="shared" si="9"/>
        <v>23.88739946380697</v>
      </c>
      <c r="P49" s="535">
        <v>454</v>
      </c>
      <c r="Q49" s="756">
        <v>437</v>
      </c>
      <c r="R49" s="535">
        <v>581</v>
      </c>
      <c r="S49" s="798">
        <f t="shared" si="10"/>
        <v>15.576407506702413</v>
      </c>
      <c r="T49" s="535">
        <v>282</v>
      </c>
      <c r="U49" s="756">
        <v>299</v>
      </c>
      <c r="V49" s="535">
        <v>877</v>
      </c>
      <c r="W49" s="798">
        <f t="shared" si="7"/>
        <v>23.512064343163537</v>
      </c>
      <c r="X49" s="535">
        <v>385</v>
      </c>
      <c r="Y49" s="535">
        <v>492</v>
      </c>
      <c r="Z49" s="799">
        <v>651</v>
      </c>
      <c r="AA49" s="798">
        <f t="shared" si="8"/>
        <v>17.45308310991957</v>
      </c>
      <c r="AB49" s="535">
        <v>269</v>
      </c>
      <c r="AC49" s="535">
        <v>382</v>
      </c>
      <c r="AD49" s="799">
        <v>233</v>
      </c>
      <c r="AE49" s="798">
        <f t="shared" si="11"/>
        <v>6.246648793565684</v>
      </c>
      <c r="AF49" s="535">
        <v>110</v>
      </c>
      <c r="AG49" s="535">
        <v>123</v>
      </c>
    </row>
    <row r="50" spans="1:33" ht="12.75" customHeight="1">
      <c r="A50" s="490" t="s">
        <v>1026</v>
      </c>
      <c r="B50" s="502"/>
      <c r="C50" s="535">
        <v>2658</v>
      </c>
      <c r="D50" s="535">
        <v>1194</v>
      </c>
      <c r="E50" s="756">
        <v>1464</v>
      </c>
      <c r="F50" s="535">
        <v>203</v>
      </c>
      <c r="G50" s="798">
        <f t="shared" si="2"/>
        <v>7.637321294206171</v>
      </c>
      <c r="H50" s="535">
        <v>103</v>
      </c>
      <c r="I50" s="756">
        <v>100</v>
      </c>
      <c r="J50" s="535">
        <v>235</v>
      </c>
      <c r="K50" s="798">
        <f t="shared" si="3"/>
        <v>8.841234010534237</v>
      </c>
      <c r="L50" s="535">
        <v>106</v>
      </c>
      <c r="M50" s="535">
        <v>129</v>
      </c>
      <c r="N50" s="923">
        <v>685</v>
      </c>
      <c r="O50" s="798">
        <f t="shared" si="9"/>
        <v>25.771256583897667</v>
      </c>
      <c r="P50" s="535">
        <v>310</v>
      </c>
      <c r="Q50" s="756">
        <v>375</v>
      </c>
      <c r="R50" s="535">
        <v>599</v>
      </c>
      <c r="S50" s="798">
        <f t="shared" si="10"/>
        <v>22.53574115876599</v>
      </c>
      <c r="T50" s="535">
        <v>269</v>
      </c>
      <c r="U50" s="756">
        <v>330</v>
      </c>
      <c r="V50" s="535">
        <v>364</v>
      </c>
      <c r="W50" s="798">
        <f t="shared" si="7"/>
        <v>13.694507148231752</v>
      </c>
      <c r="X50" s="535">
        <v>156</v>
      </c>
      <c r="Y50" s="535">
        <v>208</v>
      </c>
      <c r="Z50" s="799">
        <v>398</v>
      </c>
      <c r="AA50" s="798">
        <f t="shared" si="8"/>
        <v>14.973664409330322</v>
      </c>
      <c r="AB50" s="535">
        <v>159</v>
      </c>
      <c r="AC50" s="535">
        <v>239</v>
      </c>
      <c r="AD50" s="799">
        <v>174</v>
      </c>
      <c r="AE50" s="798">
        <f t="shared" si="11"/>
        <v>6.5462753950338595</v>
      </c>
      <c r="AF50" s="535">
        <v>91</v>
      </c>
      <c r="AG50" s="535">
        <v>83</v>
      </c>
    </row>
    <row r="51" spans="1:33" ht="12.75" customHeight="1">
      <c r="A51" s="505" t="s">
        <v>1027</v>
      </c>
      <c r="B51" s="506"/>
      <c r="C51" s="525">
        <v>2243</v>
      </c>
      <c r="D51" s="525">
        <v>1079</v>
      </c>
      <c r="E51" s="605">
        <v>1164</v>
      </c>
      <c r="F51" s="525">
        <v>180</v>
      </c>
      <c r="G51" s="812">
        <f t="shared" si="2"/>
        <v>8.024966562639323</v>
      </c>
      <c r="H51" s="525">
        <v>105</v>
      </c>
      <c r="I51" s="605">
        <v>75</v>
      </c>
      <c r="J51" s="525">
        <v>216</v>
      </c>
      <c r="K51" s="812">
        <f t="shared" si="3"/>
        <v>9.629959875167186</v>
      </c>
      <c r="L51" s="525">
        <v>115</v>
      </c>
      <c r="M51" s="525">
        <v>101</v>
      </c>
      <c r="N51" s="924">
        <v>456</v>
      </c>
      <c r="O51" s="812">
        <f t="shared" si="9"/>
        <v>20.329915292019614</v>
      </c>
      <c r="P51" s="525">
        <v>221</v>
      </c>
      <c r="Q51" s="605">
        <v>235</v>
      </c>
      <c r="R51" s="525">
        <v>321</v>
      </c>
      <c r="S51" s="812">
        <f t="shared" si="10"/>
        <v>14.311190370040125</v>
      </c>
      <c r="T51" s="525">
        <v>151</v>
      </c>
      <c r="U51" s="605">
        <v>170</v>
      </c>
      <c r="V51" s="525">
        <v>381</v>
      </c>
      <c r="W51" s="812">
        <f t="shared" si="7"/>
        <v>16.98617922425323</v>
      </c>
      <c r="X51" s="525">
        <v>183</v>
      </c>
      <c r="Y51" s="525">
        <v>198</v>
      </c>
      <c r="Z51" s="608">
        <v>548</v>
      </c>
      <c r="AA51" s="812">
        <f t="shared" si="8"/>
        <v>24.431564868479715</v>
      </c>
      <c r="AB51" s="525">
        <v>233</v>
      </c>
      <c r="AC51" s="525">
        <v>315</v>
      </c>
      <c r="AD51" s="608">
        <v>141</v>
      </c>
      <c r="AE51" s="812">
        <f t="shared" si="11"/>
        <v>6.286223807400802</v>
      </c>
      <c r="AF51" s="525">
        <v>71</v>
      </c>
      <c r="AG51" s="525">
        <v>70</v>
      </c>
    </row>
    <row r="52" spans="1:33" ht="12.75" customHeight="1">
      <c r="A52" s="490" t="s">
        <v>1028</v>
      </c>
      <c r="B52" s="502"/>
      <c r="C52" s="535">
        <v>2836</v>
      </c>
      <c r="D52" s="535">
        <v>1366</v>
      </c>
      <c r="E52" s="756">
        <v>1470</v>
      </c>
      <c r="F52" s="535">
        <v>260</v>
      </c>
      <c r="G52" s="798">
        <f t="shared" si="2"/>
        <v>9.167842031029618</v>
      </c>
      <c r="H52" s="535">
        <v>138</v>
      </c>
      <c r="I52" s="756">
        <v>122</v>
      </c>
      <c r="J52" s="535">
        <v>155</v>
      </c>
      <c r="K52" s="798">
        <f t="shared" si="3"/>
        <v>5.465444287729196</v>
      </c>
      <c r="L52" s="535">
        <v>75</v>
      </c>
      <c r="M52" s="535">
        <v>80</v>
      </c>
      <c r="N52" s="923">
        <v>471</v>
      </c>
      <c r="O52" s="798">
        <f t="shared" si="9"/>
        <v>16.60789844851904</v>
      </c>
      <c r="P52" s="535">
        <v>242</v>
      </c>
      <c r="Q52" s="756">
        <v>229</v>
      </c>
      <c r="R52" s="535">
        <v>753</v>
      </c>
      <c r="S52" s="798">
        <f t="shared" si="10"/>
        <v>26.55148095909732</v>
      </c>
      <c r="T52" s="535">
        <v>346</v>
      </c>
      <c r="U52" s="756">
        <v>407</v>
      </c>
      <c r="V52" s="535">
        <v>547</v>
      </c>
      <c r="W52" s="798">
        <f t="shared" si="7"/>
        <v>19.287729196050776</v>
      </c>
      <c r="X52" s="535">
        <v>249</v>
      </c>
      <c r="Y52" s="535">
        <v>298</v>
      </c>
      <c r="Z52" s="799">
        <v>414</v>
      </c>
      <c r="AA52" s="798">
        <f t="shared" si="8"/>
        <v>14.598025387870239</v>
      </c>
      <c r="AB52" s="535">
        <v>182</v>
      </c>
      <c r="AC52" s="535">
        <v>232</v>
      </c>
      <c r="AD52" s="799">
        <v>236</v>
      </c>
      <c r="AE52" s="798">
        <f t="shared" si="11"/>
        <v>8.321579689703809</v>
      </c>
      <c r="AF52" s="535">
        <v>134</v>
      </c>
      <c r="AG52" s="535">
        <v>102</v>
      </c>
    </row>
    <row r="53" spans="1:33" ht="12.75" customHeight="1">
      <c r="A53" s="490" t="s">
        <v>1029</v>
      </c>
      <c r="B53" s="502"/>
      <c r="C53" s="535">
        <v>1944</v>
      </c>
      <c r="D53" s="535">
        <v>908</v>
      </c>
      <c r="E53" s="756">
        <v>1036</v>
      </c>
      <c r="F53" s="535">
        <v>124</v>
      </c>
      <c r="G53" s="798">
        <f t="shared" si="2"/>
        <v>6.378600823045268</v>
      </c>
      <c r="H53" s="535">
        <v>63</v>
      </c>
      <c r="I53" s="756">
        <v>61</v>
      </c>
      <c r="J53" s="535">
        <v>92</v>
      </c>
      <c r="K53" s="798">
        <f t="shared" si="3"/>
        <v>4.732510288065844</v>
      </c>
      <c r="L53" s="535">
        <v>59</v>
      </c>
      <c r="M53" s="535">
        <v>33</v>
      </c>
      <c r="N53" s="923">
        <v>518</v>
      </c>
      <c r="O53" s="798">
        <f t="shared" si="9"/>
        <v>26.64609053497942</v>
      </c>
      <c r="P53" s="535">
        <v>245</v>
      </c>
      <c r="Q53" s="756">
        <v>273</v>
      </c>
      <c r="R53" s="535">
        <v>269</v>
      </c>
      <c r="S53" s="798">
        <f t="shared" si="10"/>
        <v>13.837448559670781</v>
      </c>
      <c r="T53" s="535">
        <v>130</v>
      </c>
      <c r="U53" s="756">
        <v>139</v>
      </c>
      <c r="V53" s="535">
        <v>472</v>
      </c>
      <c r="W53" s="798">
        <f t="shared" si="7"/>
        <v>24.279835390946502</v>
      </c>
      <c r="X53" s="535">
        <v>218</v>
      </c>
      <c r="Y53" s="535">
        <v>254</v>
      </c>
      <c r="Z53" s="799">
        <v>368</v>
      </c>
      <c r="AA53" s="798">
        <f t="shared" si="8"/>
        <v>18.930041152263374</v>
      </c>
      <c r="AB53" s="535">
        <v>141</v>
      </c>
      <c r="AC53" s="535">
        <v>227</v>
      </c>
      <c r="AD53" s="799">
        <v>101</v>
      </c>
      <c r="AE53" s="798">
        <f t="shared" si="11"/>
        <v>5.195473251028806</v>
      </c>
      <c r="AF53" s="535">
        <v>52</v>
      </c>
      <c r="AG53" s="535">
        <v>49</v>
      </c>
    </row>
    <row r="54" spans="1:33" ht="12.75" customHeight="1">
      <c r="A54" s="490" t="s">
        <v>1030</v>
      </c>
      <c r="B54" s="502"/>
      <c r="C54" s="535">
        <v>1935</v>
      </c>
      <c r="D54" s="535">
        <v>882</v>
      </c>
      <c r="E54" s="756">
        <v>1053</v>
      </c>
      <c r="F54" s="535">
        <v>116</v>
      </c>
      <c r="G54" s="798">
        <f t="shared" si="2"/>
        <v>5.9948320413436695</v>
      </c>
      <c r="H54" s="535">
        <v>57</v>
      </c>
      <c r="I54" s="756">
        <v>59</v>
      </c>
      <c r="J54" s="535">
        <v>111</v>
      </c>
      <c r="K54" s="798">
        <f t="shared" si="3"/>
        <v>5.736434108527131</v>
      </c>
      <c r="L54" s="535">
        <v>61</v>
      </c>
      <c r="M54" s="535">
        <v>50</v>
      </c>
      <c r="N54" s="923">
        <v>366</v>
      </c>
      <c r="O54" s="798">
        <f t="shared" si="9"/>
        <v>18.91472868217054</v>
      </c>
      <c r="P54" s="535">
        <v>170</v>
      </c>
      <c r="Q54" s="756">
        <v>196</v>
      </c>
      <c r="R54" s="535">
        <v>614</v>
      </c>
      <c r="S54" s="798">
        <f t="shared" si="10"/>
        <v>31.7312661498708</v>
      </c>
      <c r="T54" s="535">
        <v>292</v>
      </c>
      <c r="U54" s="756">
        <v>322</v>
      </c>
      <c r="V54" s="535">
        <v>302</v>
      </c>
      <c r="W54" s="798">
        <f t="shared" si="7"/>
        <v>15.607235142118864</v>
      </c>
      <c r="X54" s="535">
        <v>134</v>
      </c>
      <c r="Y54" s="535">
        <v>168</v>
      </c>
      <c r="Z54" s="799">
        <v>351</v>
      </c>
      <c r="AA54" s="798">
        <f t="shared" si="8"/>
        <v>18.13953488372093</v>
      </c>
      <c r="AB54" s="535">
        <v>133</v>
      </c>
      <c r="AC54" s="535">
        <v>218</v>
      </c>
      <c r="AD54" s="799">
        <v>75</v>
      </c>
      <c r="AE54" s="798">
        <f t="shared" si="11"/>
        <v>3.875968992248062</v>
      </c>
      <c r="AF54" s="535">
        <v>35</v>
      </c>
      <c r="AG54" s="535">
        <v>40</v>
      </c>
    </row>
    <row r="55" spans="1:33" ht="12.75" customHeight="1">
      <c r="A55" s="490" t="s">
        <v>1031</v>
      </c>
      <c r="B55" s="502"/>
      <c r="C55" s="535">
        <v>1029</v>
      </c>
      <c r="D55" s="535">
        <v>465</v>
      </c>
      <c r="E55" s="756">
        <v>564</v>
      </c>
      <c r="F55" s="535">
        <v>39</v>
      </c>
      <c r="G55" s="798">
        <f t="shared" si="2"/>
        <v>3.7900874635568513</v>
      </c>
      <c r="H55" s="535">
        <v>18</v>
      </c>
      <c r="I55" s="756">
        <v>21</v>
      </c>
      <c r="J55" s="535">
        <v>65</v>
      </c>
      <c r="K55" s="798">
        <f t="shared" si="3"/>
        <v>6.316812439261418</v>
      </c>
      <c r="L55" s="535">
        <v>33</v>
      </c>
      <c r="M55" s="535">
        <v>32</v>
      </c>
      <c r="N55" s="923">
        <v>218</v>
      </c>
      <c r="O55" s="798">
        <f t="shared" si="9"/>
        <v>21.18561710398445</v>
      </c>
      <c r="P55" s="535">
        <v>96</v>
      </c>
      <c r="Q55" s="756">
        <v>122</v>
      </c>
      <c r="R55" s="535">
        <v>210</v>
      </c>
      <c r="S55" s="798">
        <f t="shared" si="10"/>
        <v>20.408163265306122</v>
      </c>
      <c r="T55" s="535">
        <v>93</v>
      </c>
      <c r="U55" s="756">
        <v>117</v>
      </c>
      <c r="V55" s="535">
        <v>173</v>
      </c>
      <c r="W55" s="798">
        <f t="shared" si="7"/>
        <v>16.812439261418856</v>
      </c>
      <c r="X55" s="535">
        <v>77</v>
      </c>
      <c r="Y55" s="535">
        <v>96</v>
      </c>
      <c r="Z55" s="799">
        <v>228</v>
      </c>
      <c r="AA55" s="798">
        <f t="shared" si="8"/>
        <v>22.157434402332363</v>
      </c>
      <c r="AB55" s="535">
        <v>90</v>
      </c>
      <c r="AC55" s="535">
        <v>138</v>
      </c>
      <c r="AD55" s="799">
        <v>96</v>
      </c>
      <c r="AE55" s="798">
        <f t="shared" si="11"/>
        <v>9.329446064139942</v>
      </c>
      <c r="AF55" s="535">
        <v>58</v>
      </c>
      <c r="AG55" s="535">
        <v>38</v>
      </c>
    </row>
    <row r="56" spans="1:33" ht="12.75" customHeight="1">
      <c r="A56" s="490" t="s">
        <v>1032</v>
      </c>
      <c r="B56" s="502"/>
      <c r="C56" s="535">
        <v>1467</v>
      </c>
      <c r="D56" s="535">
        <v>685</v>
      </c>
      <c r="E56" s="756">
        <v>782</v>
      </c>
      <c r="F56" s="535">
        <v>83</v>
      </c>
      <c r="G56" s="812">
        <f t="shared" si="2"/>
        <v>5.657805044308112</v>
      </c>
      <c r="H56" s="535">
        <v>42</v>
      </c>
      <c r="I56" s="756">
        <v>41</v>
      </c>
      <c r="J56" s="535">
        <v>26</v>
      </c>
      <c r="K56" s="812">
        <f t="shared" si="3"/>
        <v>1.772324471710975</v>
      </c>
      <c r="L56" s="535">
        <v>14</v>
      </c>
      <c r="M56" s="535">
        <v>12</v>
      </c>
      <c r="N56" s="923">
        <v>126</v>
      </c>
      <c r="O56" s="812">
        <f t="shared" si="9"/>
        <v>8.588957055214724</v>
      </c>
      <c r="P56" s="535">
        <v>64</v>
      </c>
      <c r="Q56" s="756">
        <v>62</v>
      </c>
      <c r="R56" s="535">
        <v>398</v>
      </c>
      <c r="S56" s="812">
        <f t="shared" si="10"/>
        <v>27.13019768234492</v>
      </c>
      <c r="T56" s="535">
        <v>185</v>
      </c>
      <c r="U56" s="756">
        <v>213</v>
      </c>
      <c r="V56" s="535">
        <v>478</v>
      </c>
      <c r="W56" s="812">
        <f t="shared" si="7"/>
        <v>32.583503749147916</v>
      </c>
      <c r="X56" s="535">
        <v>228</v>
      </c>
      <c r="Y56" s="535">
        <v>250</v>
      </c>
      <c r="Z56" s="799">
        <v>280</v>
      </c>
      <c r="AA56" s="812">
        <f t="shared" si="8"/>
        <v>19.0865712338105</v>
      </c>
      <c r="AB56" s="535">
        <v>119</v>
      </c>
      <c r="AC56" s="535">
        <v>161</v>
      </c>
      <c r="AD56" s="799">
        <v>76</v>
      </c>
      <c r="AE56" s="812">
        <f t="shared" si="11"/>
        <v>5.18064076346285</v>
      </c>
      <c r="AF56" s="535">
        <v>33</v>
      </c>
      <c r="AG56" s="535">
        <v>43</v>
      </c>
    </row>
    <row r="57" spans="1:33" ht="12.75" customHeight="1">
      <c r="A57" s="497" t="s">
        <v>1033</v>
      </c>
      <c r="B57" s="498"/>
      <c r="C57" s="545">
        <v>1437</v>
      </c>
      <c r="D57" s="545">
        <v>638</v>
      </c>
      <c r="E57" s="754">
        <v>799</v>
      </c>
      <c r="F57" s="545">
        <v>63</v>
      </c>
      <c r="G57" s="798">
        <f t="shared" si="2"/>
        <v>4.3841336116910234</v>
      </c>
      <c r="H57" s="545">
        <v>30</v>
      </c>
      <c r="I57" s="754">
        <v>33</v>
      </c>
      <c r="J57" s="545">
        <v>86</v>
      </c>
      <c r="K57" s="798">
        <f t="shared" si="3"/>
        <v>5.984690327070286</v>
      </c>
      <c r="L57" s="545">
        <v>32</v>
      </c>
      <c r="M57" s="545">
        <v>54</v>
      </c>
      <c r="N57" s="922">
        <v>241</v>
      </c>
      <c r="O57" s="798">
        <f t="shared" si="9"/>
        <v>16.77105080027836</v>
      </c>
      <c r="P57" s="545">
        <v>89</v>
      </c>
      <c r="Q57" s="754">
        <v>152</v>
      </c>
      <c r="R57" s="545">
        <v>209</v>
      </c>
      <c r="S57" s="798">
        <f t="shared" si="10"/>
        <v>14.54418928322895</v>
      </c>
      <c r="T57" s="545">
        <v>95</v>
      </c>
      <c r="U57" s="754">
        <v>114</v>
      </c>
      <c r="V57" s="545">
        <v>187</v>
      </c>
      <c r="W57" s="798">
        <f t="shared" si="7"/>
        <v>13.013221990257481</v>
      </c>
      <c r="X57" s="545">
        <v>92</v>
      </c>
      <c r="Y57" s="545">
        <v>95</v>
      </c>
      <c r="Z57" s="814">
        <v>626</v>
      </c>
      <c r="AA57" s="798">
        <f t="shared" si="8"/>
        <v>43.562978427279056</v>
      </c>
      <c r="AB57" s="545">
        <v>288</v>
      </c>
      <c r="AC57" s="545">
        <v>338</v>
      </c>
      <c r="AD57" s="814">
        <v>25</v>
      </c>
      <c r="AE57" s="798">
        <f t="shared" si="11"/>
        <v>1.7397355601948505</v>
      </c>
      <c r="AF57" s="545">
        <v>12</v>
      </c>
      <c r="AG57" s="545">
        <v>13</v>
      </c>
    </row>
    <row r="58" spans="1:33" ht="12.75" customHeight="1">
      <c r="A58" s="490" t="s">
        <v>1034</v>
      </c>
      <c r="B58" s="502"/>
      <c r="C58" s="535">
        <v>4258</v>
      </c>
      <c r="D58" s="535">
        <v>1969</v>
      </c>
      <c r="E58" s="756">
        <v>2289</v>
      </c>
      <c r="F58" s="535">
        <v>233</v>
      </c>
      <c r="G58" s="798">
        <f t="shared" si="2"/>
        <v>5.472052606857679</v>
      </c>
      <c r="H58" s="535">
        <v>116</v>
      </c>
      <c r="I58" s="756">
        <v>117</v>
      </c>
      <c r="J58" s="535">
        <v>250</v>
      </c>
      <c r="K58" s="798">
        <f t="shared" si="3"/>
        <v>5.871301080319399</v>
      </c>
      <c r="L58" s="535">
        <v>112</v>
      </c>
      <c r="M58" s="535">
        <v>138</v>
      </c>
      <c r="N58" s="923">
        <v>799</v>
      </c>
      <c r="O58" s="798">
        <f t="shared" si="9"/>
        <v>18.764678252700797</v>
      </c>
      <c r="P58" s="535">
        <v>383</v>
      </c>
      <c r="Q58" s="756">
        <v>416</v>
      </c>
      <c r="R58" s="535">
        <v>730</v>
      </c>
      <c r="S58" s="798">
        <f t="shared" si="10"/>
        <v>17.144199154532643</v>
      </c>
      <c r="T58" s="535">
        <v>337</v>
      </c>
      <c r="U58" s="756">
        <v>393</v>
      </c>
      <c r="V58" s="535">
        <v>907</v>
      </c>
      <c r="W58" s="798">
        <f t="shared" si="7"/>
        <v>21.30108031939878</v>
      </c>
      <c r="X58" s="535">
        <v>418</v>
      </c>
      <c r="Y58" s="535">
        <v>489</v>
      </c>
      <c r="Z58" s="799">
        <v>893</v>
      </c>
      <c r="AA58" s="798">
        <f t="shared" si="8"/>
        <v>20.972287458900894</v>
      </c>
      <c r="AB58" s="535">
        <v>387</v>
      </c>
      <c r="AC58" s="535">
        <v>506</v>
      </c>
      <c r="AD58" s="799">
        <v>446</v>
      </c>
      <c r="AE58" s="798">
        <f t="shared" si="11"/>
        <v>10.474401127289807</v>
      </c>
      <c r="AF58" s="535">
        <v>216</v>
      </c>
      <c r="AG58" s="535">
        <v>230</v>
      </c>
    </row>
    <row r="59" spans="1:33" ht="12.75" customHeight="1">
      <c r="A59" s="490" t="s">
        <v>1035</v>
      </c>
      <c r="B59" s="502"/>
      <c r="C59" s="535">
        <v>3278</v>
      </c>
      <c r="D59" s="535">
        <v>1511</v>
      </c>
      <c r="E59" s="756">
        <v>1767</v>
      </c>
      <c r="F59" s="535">
        <v>229</v>
      </c>
      <c r="G59" s="798">
        <f t="shared" si="2"/>
        <v>6.985967053081148</v>
      </c>
      <c r="H59" s="535">
        <v>116</v>
      </c>
      <c r="I59" s="756">
        <v>113</v>
      </c>
      <c r="J59" s="535">
        <v>161</v>
      </c>
      <c r="K59" s="798">
        <f t="shared" si="3"/>
        <v>4.911531421598536</v>
      </c>
      <c r="L59" s="535">
        <v>73</v>
      </c>
      <c r="M59" s="535">
        <v>88</v>
      </c>
      <c r="N59" s="923">
        <v>522</v>
      </c>
      <c r="O59" s="798">
        <f t="shared" si="9"/>
        <v>15.924344112263574</v>
      </c>
      <c r="P59" s="535">
        <v>238</v>
      </c>
      <c r="Q59" s="756">
        <v>284</v>
      </c>
      <c r="R59" s="535">
        <v>588</v>
      </c>
      <c r="S59" s="798">
        <f t="shared" si="10"/>
        <v>17.93776693105552</v>
      </c>
      <c r="T59" s="535">
        <v>259</v>
      </c>
      <c r="U59" s="756">
        <v>329</v>
      </c>
      <c r="V59" s="535">
        <v>724</v>
      </c>
      <c r="W59" s="798">
        <f t="shared" si="7"/>
        <v>22.086638194020743</v>
      </c>
      <c r="X59" s="535">
        <v>333</v>
      </c>
      <c r="Y59" s="535">
        <v>391</v>
      </c>
      <c r="Z59" s="799">
        <v>790</v>
      </c>
      <c r="AA59" s="798">
        <f t="shared" si="8"/>
        <v>24.10006101281269</v>
      </c>
      <c r="AB59" s="535">
        <v>361</v>
      </c>
      <c r="AC59" s="535">
        <v>429</v>
      </c>
      <c r="AD59" s="799">
        <v>264</v>
      </c>
      <c r="AE59" s="798">
        <f t="shared" si="11"/>
        <v>8.053691275167784</v>
      </c>
      <c r="AF59" s="535">
        <v>131</v>
      </c>
      <c r="AG59" s="535">
        <v>133</v>
      </c>
    </row>
    <row r="60" spans="1:33" ht="12.75" customHeight="1">
      <c r="A60" s="490" t="s">
        <v>1036</v>
      </c>
      <c r="B60" s="502"/>
      <c r="C60" s="535">
        <v>1676</v>
      </c>
      <c r="D60" s="535">
        <v>768</v>
      </c>
      <c r="E60" s="756">
        <v>908</v>
      </c>
      <c r="F60" s="535">
        <v>72</v>
      </c>
      <c r="G60" s="798">
        <f t="shared" si="2"/>
        <v>4.295942720763723</v>
      </c>
      <c r="H60" s="535">
        <v>35</v>
      </c>
      <c r="I60" s="756">
        <v>37</v>
      </c>
      <c r="J60" s="535">
        <v>34</v>
      </c>
      <c r="K60" s="798">
        <f t="shared" si="3"/>
        <v>2.028639618138425</v>
      </c>
      <c r="L60" s="535">
        <v>19</v>
      </c>
      <c r="M60" s="535">
        <v>15</v>
      </c>
      <c r="N60" s="923">
        <v>173</v>
      </c>
      <c r="O60" s="798">
        <f t="shared" si="9"/>
        <v>10.322195704057279</v>
      </c>
      <c r="P60" s="535">
        <v>86</v>
      </c>
      <c r="Q60" s="756">
        <v>87</v>
      </c>
      <c r="R60" s="535">
        <v>229</v>
      </c>
      <c r="S60" s="798">
        <f t="shared" si="10"/>
        <v>13.663484486873509</v>
      </c>
      <c r="T60" s="535">
        <v>99</v>
      </c>
      <c r="U60" s="756">
        <v>130</v>
      </c>
      <c r="V60" s="535">
        <v>314</v>
      </c>
      <c r="W60" s="798">
        <f t="shared" si="7"/>
        <v>18.73508353221957</v>
      </c>
      <c r="X60" s="535">
        <v>148</v>
      </c>
      <c r="Y60" s="535">
        <v>166</v>
      </c>
      <c r="Z60" s="799">
        <v>830</v>
      </c>
      <c r="AA60" s="798">
        <f t="shared" si="8"/>
        <v>49.52267303102625</v>
      </c>
      <c r="AB60" s="535">
        <v>370</v>
      </c>
      <c r="AC60" s="535">
        <v>460</v>
      </c>
      <c r="AD60" s="799">
        <v>24</v>
      </c>
      <c r="AE60" s="798">
        <f t="shared" si="11"/>
        <v>1.431980906921241</v>
      </c>
      <c r="AF60" s="535">
        <v>11</v>
      </c>
      <c r="AG60" s="535">
        <v>13</v>
      </c>
    </row>
    <row r="61" spans="1:33" ht="12.75" customHeight="1">
      <c r="A61" s="505" t="s">
        <v>1037</v>
      </c>
      <c r="B61" s="506"/>
      <c r="C61" s="525">
        <v>1230</v>
      </c>
      <c r="D61" s="525">
        <v>571</v>
      </c>
      <c r="E61" s="605">
        <v>659</v>
      </c>
      <c r="F61" s="525">
        <v>51</v>
      </c>
      <c r="G61" s="798">
        <f t="shared" si="2"/>
        <v>4.146341463414634</v>
      </c>
      <c r="H61" s="525">
        <v>29</v>
      </c>
      <c r="I61" s="605">
        <v>22</v>
      </c>
      <c r="J61" s="525">
        <v>64</v>
      </c>
      <c r="K61" s="798">
        <f t="shared" si="3"/>
        <v>5.203252032520325</v>
      </c>
      <c r="L61" s="525">
        <v>28</v>
      </c>
      <c r="M61" s="525">
        <v>36</v>
      </c>
      <c r="N61" s="924">
        <v>192</v>
      </c>
      <c r="O61" s="798">
        <f t="shared" si="9"/>
        <v>15.609756097560975</v>
      </c>
      <c r="P61" s="525">
        <v>79</v>
      </c>
      <c r="Q61" s="605">
        <v>113</v>
      </c>
      <c r="R61" s="525">
        <v>179</v>
      </c>
      <c r="S61" s="798">
        <f t="shared" si="10"/>
        <v>14.552845528455286</v>
      </c>
      <c r="T61" s="525">
        <v>83</v>
      </c>
      <c r="U61" s="605">
        <v>96</v>
      </c>
      <c r="V61" s="525">
        <v>172</v>
      </c>
      <c r="W61" s="798">
        <f t="shared" si="7"/>
        <v>13.983739837398373</v>
      </c>
      <c r="X61" s="525">
        <v>87</v>
      </c>
      <c r="Y61" s="525">
        <v>85</v>
      </c>
      <c r="Z61" s="608">
        <v>539</v>
      </c>
      <c r="AA61" s="798">
        <f t="shared" si="8"/>
        <v>43.82113821138211</v>
      </c>
      <c r="AB61" s="525">
        <v>248</v>
      </c>
      <c r="AC61" s="525">
        <v>291</v>
      </c>
      <c r="AD61" s="608">
        <v>33</v>
      </c>
      <c r="AE61" s="798">
        <f t="shared" si="11"/>
        <v>2.682926829268293</v>
      </c>
      <c r="AF61" s="525">
        <v>17</v>
      </c>
      <c r="AG61" s="525">
        <v>16</v>
      </c>
    </row>
    <row r="62" spans="1:33" ht="12.75" customHeight="1">
      <c r="A62" s="490" t="s">
        <v>1072</v>
      </c>
      <c r="B62" s="502"/>
      <c r="C62" s="535">
        <v>2605</v>
      </c>
      <c r="D62" s="535">
        <v>1088</v>
      </c>
      <c r="E62" s="756">
        <v>1517</v>
      </c>
      <c r="F62" s="535">
        <v>113</v>
      </c>
      <c r="G62" s="815">
        <f t="shared" si="2"/>
        <v>4.337811900191939</v>
      </c>
      <c r="H62" s="535">
        <v>53</v>
      </c>
      <c r="I62" s="756">
        <v>60</v>
      </c>
      <c r="J62" s="535">
        <v>218</v>
      </c>
      <c r="K62" s="815">
        <f t="shared" si="3"/>
        <v>8.36852207293666</v>
      </c>
      <c r="L62" s="535">
        <v>83</v>
      </c>
      <c r="M62" s="535">
        <v>135</v>
      </c>
      <c r="N62" s="923">
        <v>728</v>
      </c>
      <c r="O62" s="815">
        <f t="shared" si="9"/>
        <v>27.946257197696738</v>
      </c>
      <c r="P62" s="535">
        <v>290</v>
      </c>
      <c r="Q62" s="756">
        <v>438</v>
      </c>
      <c r="R62" s="535">
        <v>337</v>
      </c>
      <c r="S62" s="815">
        <f t="shared" si="10"/>
        <v>12.936660268714013</v>
      </c>
      <c r="T62" s="535">
        <v>136</v>
      </c>
      <c r="U62" s="756">
        <v>201</v>
      </c>
      <c r="V62" s="535">
        <v>1001</v>
      </c>
      <c r="W62" s="815">
        <f t="shared" si="7"/>
        <v>38.42610364683301</v>
      </c>
      <c r="X62" s="535">
        <v>430</v>
      </c>
      <c r="Y62" s="535">
        <v>571</v>
      </c>
      <c r="Z62" s="799">
        <v>11</v>
      </c>
      <c r="AA62" s="815">
        <f t="shared" si="8"/>
        <v>0.42226487523992323</v>
      </c>
      <c r="AB62" s="535">
        <v>7</v>
      </c>
      <c r="AC62" s="535">
        <v>4</v>
      </c>
      <c r="AD62" s="799">
        <v>197</v>
      </c>
      <c r="AE62" s="815">
        <f t="shared" si="11"/>
        <v>7.562380038387715</v>
      </c>
      <c r="AF62" s="535">
        <v>89</v>
      </c>
      <c r="AG62" s="535">
        <v>108</v>
      </c>
    </row>
    <row r="63" spans="1:33" ht="12.75" customHeight="1">
      <c r="A63" s="490" t="s">
        <v>1073</v>
      </c>
      <c r="B63" s="502"/>
      <c r="C63" s="535">
        <v>560</v>
      </c>
      <c r="D63" s="535">
        <v>267</v>
      </c>
      <c r="E63" s="756">
        <v>293</v>
      </c>
      <c r="F63" s="535">
        <v>34</v>
      </c>
      <c r="G63" s="798">
        <f t="shared" si="2"/>
        <v>6.071428571428571</v>
      </c>
      <c r="H63" s="535">
        <v>21</v>
      </c>
      <c r="I63" s="756">
        <v>13</v>
      </c>
      <c r="J63" s="535">
        <v>69</v>
      </c>
      <c r="K63" s="798">
        <f t="shared" si="3"/>
        <v>12.321428571428573</v>
      </c>
      <c r="L63" s="535">
        <v>31</v>
      </c>
      <c r="M63" s="535">
        <v>38</v>
      </c>
      <c r="N63" s="923">
        <v>235</v>
      </c>
      <c r="O63" s="798">
        <f t="shared" si="9"/>
        <v>41.964285714285715</v>
      </c>
      <c r="P63" s="536">
        <v>107</v>
      </c>
      <c r="Q63" s="657">
        <v>128</v>
      </c>
      <c r="R63" s="535">
        <v>189</v>
      </c>
      <c r="S63" s="798">
        <f t="shared" si="10"/>
        <v>33.75</v>
      </c>
      <c r="T63" s="535">
        <v>95</v>
      </c>
      <c r="U63" s="756">
        <v>94</v>
      </c>
      <c r="V63" s="535">
        <v>5</v>
      </c>
      <c r="W63" s="798">
        <f t="shared" si="7"/>
        <v>0.8928571428571428</v>
      </c>
      <c r="X63" s="536">
        <v>2</v>
      </c>
      <c r="Y63" s="536">
        <v>3</v>
      </c>
      <c r="Z63" s="799">
        <v>2</v>
      </c>
      <c r="AA63" s="798">
        <f t="shared" si="8"/>
        <v>0.35714285714285715</v>
      </c>
      <c r="AB63" s="536">
        <v>1</v>
      </c>
      <c r="AC63" s="536">
        <v>1</v>
      </c>
      <c r="AD63" s="799">
        <v>26</v>
      </c>
      <c r="AE63" s="798">
        <f t="shared" si="11"/>
        <v>4.642857142857143</v>
      </c>
      <c r="AF63" s="536">
        <v>10</v>
      </c>
      <c r="AG63" s="536">
        <v>16</v>
      </c>
    </row>
    <row r="64" spans="1:33" ht="12.75" customHeight="1">
      <c r="A64" s="490" t="s">
        <v>1074</v>
      </c>
      <c r="B64" s="502"/>
      <c r="C64" s="535">
        <v>1066</v>
      </c>
      <c r="D64" s="596">
        <v>522</v>
      </c>
      <c r="E64" s="597">
        <v>544</v>
      </c>
      <c r="F64" s="596">
        <v>91</v>
      </c>
      <c r="G64" s="798">
        <f t="shared" si="2"/>
        <v>8.536585365853659</v>
      </c>
      <c r="H64" s="596">
        <v>54</v>
      </c>
      <c r="I64" s="597">
        <v>37</v>
      </c>
      <c r="J64" s="596">
        <v>19</v>
      </c>
      <c r="K64" s="798">
        <f t="shared" si="3"/>
        <v>1.7823639774859286</v>
      </c>
      <c r="L64" s="596">
        <v>11</v>
      </c>
      <c r="M64" s="596">
        <v>8</v>
      </c>
      <c r="N64" s="925">
        <v>649</v>
      </c>
      <c r="O64" s="798">
        <f t="shared" si="9"/>
        <v>60.88180112570356</v>
      </c>
      <c r="P64" s="596">
        <v>303</v>
      </c>
      <c r="Q64" s="597">
        <v>346</v>
      </c>
      <c r="R64" s="596">
        <v>238</v>
      </c>
      <c r="S64" s="798">
        <f t="shared" si="10"/>
        <v>22.326454033771107</v>
      </c>
      <c r="T64" s="596">
        <v>122</v>
      </c>
      <c r="U64" s="597">
        <v>116</v>
      </c>
      <c r="V64" s="535" t="s">
        <v>319</v>
      </c>
      <c r="W64" s="798" t="s">
        <v>546</v>
      </c>
      <c r="X64" s="535" t="s">
        <v>319</v>
      </c>
      <c r="Y64" s="535" t="s">
        <v>319</v>
      </c>
      <c r="Z64" s="799" t="s">
        <v>319</v>
      </c>
      <c r="AA64" s="798" t="s">
        <v>546</v>
      </c>
      <c r="AB64" s="535" t="s">
        <v>319</v>
      </c>
      <c r="AC64" s="535" t="s">
        <v>319</v>
      </c>
      <c r="AD64" s="595">
        <v>69</v>
      </c>
      <c r="AE64" s="798">
        <f t="shared" si="11"/>
        <v>6.47279549718574</v>
      </c>
      <c r="AF64" s="596">
        <v>32</v>
      </c>
      <c r="AG64" s="596">
        <v>37</v>
      </c>
    </row>
    <row r="65" spans="1:33" ht="12.75" customHeight="1">
      <c r="A65" s="514" t="s">
        <v>1075</v>
      </c>
      <c r="B65" s="515"/>
      <c r="C65" s="561">
        <v>62</v>
      </c>
      <c r="D65" s="561">
        <v>33</v>
      </c>
      <c r="E65" s="614">
        <v>29</v>
      </c>
      <c r="F65" s="561">
        <v>5</v>
      </c>
      <c r="G65" s="800">
        <f t="shared" si="2"/>
        <v>8.064516129032258</v>
      </c>
      <c r="H65" s="561">
        <v>2</v>
      </c>
      <c r="I65" s="614">
        <v>3</v>
      </c>
      <c r="J65" s="561">
        <v>6</v>
      </c>
      <c r="K65" s="800">
        <f t="shared" si="3"/>
        <v>9.67741935483871</v>
      </c>
      <c r="L65" s="561">
        <v>3</v>
      </c>
      <c r="M65" s="561">
        <v>3</v>
      </c>
      <c r="N65" s="926">
        <v>49</v>
      </c>
      <c r="O65" s="800">
        <f t="shared" si="9"/>
        <v>79.03225806451613</v>
      </c>
      <c r="P65" s="561">
        <v>27</v>
      </c>
      <c r="Q65" s="614">
        <v>22</v>
      </c>
      <c r="R65" s="561" t="s">
        <v>319</v>
      </c>
      <c r="S65" s="800" t="s">
        <v>546</v>
      </c>
      <c r="T65" s="561" t="s">
        <v>319</v>
      </c>
      <c r="U65" s="614" t="s">
        <v>319</v>
      </c>
      <c r="V65" s="561" t="s">
        <v>319</v>
      </c>
      <c r="W65" s="800" t="s">
        <v>546</v>
      </c>
      <c r="X65" s="561" t="s">
        <v>319</v>
      </c>
      <c r="Y65" s="561" t="s">
        <v>319</v>
      </c>
      <c r="Z65" s="613" t="s">
        <v>319</v>
      </c>
      <c r="AA65" s="800" t="s">
        <v>546</v>
      </c>
      <c r="AB65" s="561" t="s">
        <v>319</v>
      </c>
      <c r="AC65" s="561" t="s">
        <v>319</v>
      </c>
      <c r="AD65" s="613">
        <v>2</v>
      </c>
      <c r="AE65" s="800">
        <f t="shared" si="11"/>
        <v>3.225806451612903</v>
      </c>
      <c r="AF65" s="561">
        <v>1</v>
      </c>
      <c r="AG65" s="561">
        <v>1</v>
      </c>
    </row>
  </sheetData>
  <mergeCells count="10">
    <mergeCell ref="AD4:AG4"/>
    <mergeCell ref="A4:B5"/>
    <mergeCell ref="F4:I4"/>
    <mergeCell ref="C4:E4"/>
    <mergeCell ref="Z4:AC4"/>
    <mergeCell ref="J4:M4"/>
    <mergeCell ref="R4:U4"/>
    <mergeCell ref="N4:Q4"/>
    <mergeCell ref="V4:W4"/>
    <mergeCell ref="X4:Y4"/>
  </mergeCells>
  <hyperlinks>
    <hyperlink ref="A1" location="目次!A37" display="目次へ"/>
  </hyperlinks>
  <printOptions/>
  <pageMargins left="0.5905511811023623" right="0.5905511811023623" top="0.7874015748031497" bottom="0.3937007874015748" header="0.5118110236220472" footer="0.31496062992125984"/>
  <pageSetup firstPageNumber="41" useFirstPageNumber="1"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X66"/>
  <sheetViews>
    <sheetView zoomScaleSheetLayoutView="100" workbookViewId="0" topLeftCell="A1">
      <pane xSplit="9" ySplit="16" topLeftCell="J17" activePane="bottomRight" state="frozen"/>
      <selection pane="topLeft" activeCell="A1" sqref="A1"/>
      <selection pane="topRight" activeCell="J1" sqref="J1"/>
      <selection pane="bottomLeft" activeCell="A17" sqref="A17"/>
      <selection pane="bottomRight" activeCell="A1" sqref="A1"/>
    </sheetView>
  </sheetViews>
  <sheetFormatPr defaultColWidth="9.00390625" defaultRowHeight="13.5"/>
  <cols>
    <col min="1" max="1" width="8.50390625" style="486" customWidth="1"/>
    <col min="2" max="2" width="0.875" style="486" customWidth="1"/>
    <col min="3" max="3" width="8.125" style="486" customWidth="1"/>
    <col min="4" max="5" width="7.50390625" style="486" customWidth="1"/>
    <col min="6" max="7" width="8.125" style="486" customWidth="1"/>
    <col min="8" max="9" width="6.875" style="486" customWidth="1"/>
    <col min="10" max="10" width="8.125" style="486" customWidth="1"/>
    <col min="11" max="12" width="7.50390625" style="486" customWidth="1"/>
    <col min="13" max="13" width="8.125" style="486" customWidth="1"/>
    <col min="14" max="18" width="7.50390625" style="486" customWidth="1"/>
    <col min="19" max="19" width="7.50390625" style="487" customWidth="1"/>
    <col min="20" max="21" width="7.50390625" style="486" customWidth="1"/>
    <col min="22" max="24" width="5.625" style="486" customWidth="1"/>
    <col min="25" max="16384" width="9.00390625" style="486" customWidth="1"/>
  </cols>
  <sheetData>
    <row r="1" ht="15" customHeight="1">
      <c r="A1" s="983" t="s">
        <v>605</v>
      </c>
    </row>
    <row r="2" spans="1:24" s="114" customFormat="1" ht="13.5">
      <c r="A2" s="839" t="s">
        <v>176</v>
      </c>
      <c r="J2" s="486"/>
      <c r="K2" s="486"/>
      <c r="L2" s="486"/>
      <c r="M2" s="486"/>
      <c r="N2" s="486"/>
      <c r="O2" s="486"/>
      <c r="P2" s="486"/>
      <c r="Q2" s="486"/>
      <c r="R2" s="486"/>
      <c r="S2" s="487"/>
      <c r="T2" s="486"/>
      <c r="U2" s="486"/>
      <c r="V2" s="486"/>
      <c r="W2" s="486"/>
      <c r="X2" s="486"/>
    </row>
    <row r="3" ht="6" customHeight="1"/>
    <row r="4" spans="1:24" ht="12.75" customHeight="1">
      <c r="A4" s="1163" t="s">
        <v>977</v>
      </c>
      <c r="B4" s="1164"/>
      <c r="C4" s="1161" t="s">
        <v>155</v>
      </c>
      <c r="D4" s="1161"/>
      <c r="E4" s="1161"/>
      <c r="F4" s="1161" t="s">
        <v>156</v>
      </c>
      <c r="G4" s="1161"/>
      <c r="H4" s="1161"/>
      <c r="I4" s="1161"/>
      <c r="J4" s="1161" t="s">
        <v>157</v>
      </c>
      <c r="K4" s="1161"/>
      <c r="L4" s="1161"/>
      <c r="M4" s="927"/>
      <c r="N4" s="1225" t="s">
        <v>735</v>
      </c>
      <c r="O4" s="1226"/>
      <c r="P4" s="1161" t="s">
        <v>158</v>
      </c>
      <c r="Q4" s="1161"/>
      <c r="R4" s="1161"/>
      <c r="S4" s="1161" t="s">
        <v>159</v>
      </c>
      <c r="T4" s="1161"/>
      <c r="U4" s="1161"/>
      <c r="V4" s="1161" t="s">
        <v>160</v>
      </c>
      <c r="W4" s="1161"/>
      <c r="X4" s="1162"/>
    </row>
    <row r="5" spans="1:24" ht="12.75" customHeight="1">
      <c r="A5" s="1165"/>
      <c r="B5" s="1166"/>
      <c r="C5" s="488" t="s">
        <v>1068</v>
      </c>
      <c r="D5" s="488" t="s">
        <v>286</v>
      </c>
      <c r="E5" s="488" t="s">
        <v>287</v>
      </c>
      <c r="F5" s="766" t="s">
        <v>1068</v>
      </c>
      <c r="G5" s="807" t="s">
        <v>734</v>
      </c>
      <c r="H5" s="488" t="s">
        <v>286</v>
      </c>
      <c r="I5" s="488" t="s">
        <v>287</v>
      </c>
      <c r="J5" s="488" t="s">
        <v>1068</v>
      </c>
      <c r="K5" s="488" t="s">
        <v>286</v>
      </c>
      <c r="L5" s="488" t="s">
        <v>287</v>
      </c>
      <c r="M5" s="488" t="s">
        <v>1068</v>
      </c>
      <c r="N5" s="488" t="s">
        <v>286</v>
      </c>
      <c r="O5" s="488" t="s">
        <v>287</v>
      </c>
      <c r="P5" s="488" t="s">
        <v>1068</v>
      </c>
      <c r="Q5" s="488" t="s">
        <v>286</v>
      </c>
      <c r="R5" s="488" t="s">
        <v>287</v>
      </c>
      <c r="S5" s="488" t="s">
        <v>1068</v>
      </c>
      <c r="T5" s="488" t="s">
        <v>286</v>
      </c>
      <c r="U5" s="488" t="s">
        <v>287</v>
      </c>
      <c r="V5" s="488" t="s">
        <v>1068</v>
      </c>
      <c r="W5" s="488" t="s">
        <v>286</v>
      </c>
      <c r="X5" s="489" t="s">
        <v>287</v>
      </c>
    </row>
    <row r="6" spans="1:24" ht="12.75" customHeight="1">
      <c r="A6" s="490" t="s">
        <v>496</v>
      </c>
      <c r="B6" s="491"/>
      <c r="C6" s="492">
        <v>93238</v>
      </c>
      <c r="D6" s="492">
        <v>42385</v>
      </c>
      <c r="E6" s="504">
        <v>50853</v>
      </c>
      <c r="F6" s="492">
        <v>62264</v>
      </c>
      <c r="G6" s="802">
        <f>F6/C6*100</f>
        <v>66.77963920290011</v>
      </c>
      <c r="H6" s="494">
        <v>27727</v>
      </c>
      <c r="I6" s="495">
        <v>34537</v>
      </c>
      <c r="J6" s="492">
        <v>23314</v>
      </c>
      <c r="K6" s="492">
        <v>10923</v>
      </c>
      <c r="L6" s="492">
        <v>12391</v>
      </c>
      <c r="M6" s="493">
        <v>7422</v>
      </c>
      <c r="N6" s="494">
        <v>3319</v>
      </c>
      <c r="O6" s="495">
        <v>4103</v>
      </c>
      <c r="P6" s="492">
        <v>7571</v>
      </c>
      <c r="Q6" s="492">
        <v>3456</v>
      </c>
      <c r="R6" s="495">
        <v>4115</v>
      </c>
      <c r="S6" s="492">
        <v>8321</v>
      </c>
      <c r="T6" s="492">
        <v>4148</v>
      </c>
      <c r="U6" s="492">
        <v>4173</v>
      </c>
      <c r="V6" s="493">
        <v>734</v>
      </c>
      <c r="W6" s="494">
        <v>356</v>
      </c>
      <c r="X6" s="494">
        <v>378</v>
      </c>
    </row>
    <row r="7" spans="1:24" ht="12.75" customHeight="1">
      <c r="A7" s="497" t="s">
        <v>983</v>
      </c>
      <c r="B7" s="498"/>
      <c r="C7" s="499">
        <v>450</v>
      </c>
      <c r="D7" s="499">
        <v>197</v>
      </c>
      <c r="E7" s="501">
        <v>253</v>
      </c>
      <c r="F7" s="499">
        <v>338</v>
      </c>
      <c r="G7" s="803">
        <f aca="true" t="shared" si="0" ref="G7:G65">F7/C7*100</f>
        <v>75.1111111111111</v>
      </c>
      <c r="H7" s="499">
        <v>148</v>
      </c>
      <c r="I7" s="501">
        <v>190</v>
      </c>
      <c r="J7" s="499">
        <v>77</v>
      </c>
      <c r="K7" s="499">
        <v>35</v>
      </c>
      <c r="L7" s="499">
        <v>42</v>
      </c>
      <c r="M7" s="500">
        <v>35</v>
      </c>
      <c r="N7" s="499">
        <v>18</v>
      </c>
      <c r="O7" s="501">
        <v>17</v>
      </c>
      <c r="P7" s="499">
        <v>21</v>
      </c>
      <c r="Q7" s="499">
        <v>6</v>
      </c>
      <c r="R7" s="501">
        <v>15</v>
      </c>
      <c r="S7" s="499">
        <v>21</v>
      </c>
      <c r="T7" s="499">
        <v>11</v>
      </c>
      <c r="U7" s="499">
        <v>10</v>
      </c>
      <c r="V7" s="500">
        <v>1</v>
      </c>
      <c r="W7" s="499" t="s">
        <v>319</v>
      </c>
      <c r="X7" s="499">
        <v>1</v>
      </c>
    </row>
    <row r="8" spans="1:24" ht="12.75" customHeight="1">
      <c r="A8" s="490" t="s">
        <v>984</v>
      </c>
      <c r="B8" s="502"/>
      <c r="C8" s="492">
        <v>531</v>
      </c>
      <c r="D8" s="492">
        <v>242</v>
      </c>
      <c r="E8" s="504">
        <v>289</v>
      </c>
      <c r="F8" s="492">
        <v>413</v>
      </c>
      <c r="G8" s="801">
        <f t="shared" si="0"/>
        <v>77.77777777777779</v>
      </c>
      <c r="H8" s="492">
        <v>184</v>
      </c>
      <c r="I8" s="504">
        <v>229</v>
      </c>
      <c r="J8" s="492">
        <v>90</v>
      </c>
      <c r="K8" s="492">
        <v>43</v>
      </c>
      <c r="L8" s="492">
        <v>47</v>
      </c>
      <c r="M8" s="503">
        <v>37</v>
      </c>
      <c r="N8" s="492">
        <v>17</v>
      </c>
      <c r="O8" s="504">
        <v>20</v>
      </c>
      <c r="P8" s="492">
        <v>38</v>
      </c>
      <c r="Q8" s="492">
        <v>17</v>
      </c>
      <c r="R8" s="504">
        <v>21</v>
      </c>
      <c r="S8" s="492">
        <v>15</v>
      </c>
      <c r="T8" s="492">
        <v>9</v>
      </c>
      <c r="U8" s="492">
        <v>6</v>
      </c>
      <c r="V8" s="503">
        <v>3</v>
      </c>
      <c r="W8" s="492">
        <v>1</v>
      </c>
      <c r="X8" s="492">
        <v>2</v>
      </c>
    </row>
    <row r="9" spans="1:24" ht="12.75" customHeight="1">
      <c r="A9" s="490" t="s">
        <v>985</v>
      </c>
      <c r="B9" s="502"/>
      <c r="C9" s="492">
        <v>744</v>
      </c>
      <c r="D9" s="492">
        <v>338</v>
      </c>
      <c r="E9" s="504">
        <v>406</v>
      </c>
      <c r="F9" s="492">
        <v>536</v>
      </c>
      <c r="G9" s="801">
        <f t="shared" si="0"/>
        <v>72.04301075268818</v>
      </c>
      <c r="H9" s="492">
        <v>247</v>
      </c>
      <c r="I9" s="504">
        <v>289</v>
      </c>
      <c r="J9" s="492">
        <v>157</v>
      </c>
      <c r="K9" s="492">
        <v>65</v>
      </c>
      <c r="L9" s="492">
        <v>92</v>
      </c>
      <c r="M9" s="503">
        <v>41</v>
      </c>
      <c r="N9" s="492">
        <v>17</v>
      </c>
      <c r="O9" s="504">
        <v>24</v>
      </c>
      <c r="P9" s="492">
        <v>53</v>
      </c>
      <c r="Q9" s="492">
        <v>24</v>
      </c>
      <c r="R9" s="504">
        <v>29</v>
      </c>
      <c r="S9" s="492">
        <v>63</v>
      </c>
      <c r="T9" s="492">
        <v>24</v>
      </c>
      <c r="U9" s="492">
        <v>39</v>
      </c>
      <c r="V9" s="503">
        <v>13</v>
      </c>
      <c r="W9" s="492">
        <v>8</v>
      </c>
      <c r="X9" s="492">
        <v>5</v>
      </c>
    </row>
    <row r="10" spans="1:24" ht="12.75" customHeight="1">
      <c r="A10" s="490" t="s">
        <v>986</v>
      </c>
      <c r="B10" s="502"/>
      <c r="C10" s="492">
        <v>623</v>
      </c>
      <c r="D10" s="492">
        <v>270</v>
      </c>
      <c r="E10" s="504">
        <v>353</v>
      </c>
      <c r="F10" s="492">
        <v>416</v>
      </c>
      <c r="G10" s="801">
        <f t="shared" si="0"/>
        <v>66.77367576243981</v>
      </c>
      <c r="H10" s="492">
        <v>184</v>
      </c>
      <c r="I10" s="504">
        <v>232</v>
      </c>
      <c r="J10" s="492">
        <v>116</v>
      </c>
      <c r="K10" s="492">
        <v>54</v>
      </c>
      <c r="L10" s="492">
        <v>62</v>
      </c>
      <c r="M10" s="503">
        <v>26</v>
      </c>
      <c r="N10" s="492">
        <v>13</v>
      </c>
      <c r="O10" s="504">
        <v>13</v>
      </c>
      <c r="P10" s="492">
        <v>52</v>
      </c>
      <c r="Q10" s="492">
        <v>23</v>
      </c>
      <c r="R10" s="504">
        <v>29</v>
      </c>
      <c r="S10" s="492">
        <v>38</v>
      </c>
      <c r="T10" s="492">
        <v>18</v>
      </c>
      <c r="U10" s="492">
        <v>20</v>
      </c>
      <c r="V10" s="503">
        <v>4</v>
      </c>
      <c r="W10" s="492">
        <v>1</v>
      </c>
      <c r="X10" s="492">
        <v>3</v>
      </c>
    </row>
    <row r="11" spans="1:24" ht="12.75" customHeight="1">
      <c r="A11" s="505" t="s">
        <v>987</v>
      </c>
      <c r="B11" s="506"/>
      <c r="C11" s="507">
        <v>200</v>
      </c>
      <c r="D11" s="507">
        <v>191</v>
      </c>
      <c r="E11" s="509">
        <v>9</v>
      </c>
      <c r="F11" s="507">
        <v>3</v>
      </c>
      <c r="G11" s="804">
        <f t="shared" si="0"/>
        <v>1.5</v>
      </c>
      <c r="H11" s="507">
        <v>2</v>
      </c>
      <c r="I11" s="509">
        <v>1</v>
      </c>
      <c r="J11" s="507">
        <v>194</v>
      </c>
      <c r="K11" s="507">
        <v>186</v>
      </c>
      <c r="L11" s="507">
        <v>8</v>
      </c>
      <c r="M11" s="508">
        <v>2</v>
      </c>
      <c r="N11" s="507">
        <v>2</v>
      </c>
      <c r="O11" s="509" t="s">
        <v>319</v>
      </c>
      <c r="P11" s="507">
        <v>134</v>
      </c>
      <c r="Q11" s="507">
        <v>126</v>
      </c>
      <c r="R11" s="509">
        <v>8</v>
      </c>
      <c r="S11" s="507">
        <v>58</v>
      </c>
      <c r="T11" s="507">
        <v>58</v>
      </c>
      <c r="U11" s="507" t="s">
        <v>319</v>
      </c>
      <c r="V11" s="508">
        <v>1</v>
      </c>
      <c r="W11" s="507">
        <v>1</v>
      </c>
      <c r="X11" s="507" t="s">
        <v>319</v>
      </c>
    </row>
    <row r="12" spans="1:24" ht="12.75" customHeight="1">
      <c r="A12" s="490" t="s">
        <v>988</v>
      </c>
      <c r="B12" s="502"/>
      <c r="C12" s="492">
        <v>6827</v>
      </c>
      <c r="D12" s="492">
        <v>3083</v>
      </c>
      <c r="E12" s="504">
        <v>3744</v>
      </c>
      <c r="F12" s="492">
        <v>4831</v>
      </c>
      <c r="G12" s="801">
        <f t="shared" si="0"/>
        <v>70.76314633074557</v>
      </c>
      <c r="H12" s="492">
        <v>2154</v>
      </c>
      <c r="I12" s="504">
        <v>2677</v>
      </c>
      <c r="J12" s="492">
        <v>1328</v>
      </c>
      <c r="K12" s="492">
        <v>597</v>
      </c>
      <c r="L12" s="492">
        <v>731</v>
      </c>
      <c r="M12" s="503">
        <v>527</v>
      </c>
      <c r="N12" s="492">
        <v>237</v>
      </c>
      <c r="O12" s="504">
        <v>290</v>
      </c>
      <c r="P12" s="492">
        <v>352</v>
      </c>
      <c r="Q12" s="492">
        <v>145</v>
      </c>
      <c r="R12" s="504">
        <v>207</v>
      </c>
      <c r="S12" s="492">
        <v>449</v>
      </c>
      <c r="T12" s="492">
        <v>215</v>
      </c>
      <c r="U12" s="492">
        <v>234</v>
      </c>
      <c r="V12" s="503">
        <v>47</v>
      </c>
      <c r="W12" s="492">
        <v>23</v>
      </c>
      <c r="X12" s="492">
        <v>24</v>
      </c>
    </row>
    <row r="13" spans="1:24" ht="12.75" customHeight="1">
      <c r="A13" s="490" t="s">
        <v>989</v>
      </c>
      <c r="B13" s="502"/>
      <c r="C13" s="492">
        <v>1828</v>
      </c>
      <c r="D13" s="492">
        <v>825</v>
      </c>
      <c r="E13" s="504">
        <v>1003</v>
      </c>
      <c r="F13" s="492">
        <v>1170</v>
      </c>
      <c r="G13" s="801">
        <f t="shared" si="0"/>
        <v>64.00437636761488</v>
      </c>
      <c r="H13" s="492">
        <v>536</v>
      </c>
      <c r="I13" s="504">
        <v>634</v>
      </c>
      <c r="J13" s="492">
        <v>514</v>
      </c>
      <c r="K13" s="492">
        <v>226</v>
      </c>
      <c r="L13" s="492">
        <v>288</v>
      </c>
      <c r="M13" s="503">
        <v>155</v>
      </c>
      <c r="N13" s="492">
        <v>69</v>
      </c>
      <c r="O13" s="504">
        <v>86</v>
      </c>
      <c r="P13" s="492">
        <v>175</v>
      </c>
      <c r="Q13" s="492">
        <v>75</v>
      </c>
      <c r="R13" s="504">
        <v>100</v>
      </c>
      <c r="S13" s="492">
        <v>184</v>
      </c>
      <c r="T13" s="492">
        <v>82</v>
      </c>
      <c r="U13" s="492">
        <v>102</v>
      </c>
      <c r="V13" s="503">
        <v>23</v>
      </c>
      <c r="W13" s="492">
        <v>10</v>
      </c>
      <c r="X13" s="492">
        <v>13</v>
      </c>
    </row>
    <row r="14" spans="1:24" ht="12.75" customHeight="1">
      <c r="A14" s="490" t="s">
        <v>990</v>
      </c>
      <c r="B14" s="502"/>
      <c r="C14" s="492">
        <v>1300</v>
      </c>
      <c r="D14" s="492">
        <v>585</v>
      </c>
      <c r="E14" s="504">
        <v>715</v>
      </c>
      <c r="F14" s="492">
        <v>789</v>
      </c>
      <c r="G14" s="801">
        <f t="shared" si="0"/>
        <v>60.69230769230769</v>
      </c>
      <c r="H14" s="492">
        <v>351</v>
      </c>
      <c r="I14" s="504">
        <v>438</v>
      </c>
      <c r="J14" s="492">
        <v>452</v>
      </c>
      <c r="K14" s="492">
        <v>198</v>
      </c>
      <c r="L14" s="492">
        <v>254</v>
      </c>
      <c r="M14" s="503">
        <v>144</v>
      </c>
      <c r="N14" s="492">
        <v>58</v>
      </c>
      <c r="O14" s="504">
        <v>86</v>
      </c>
      <c r="P14" s="492">
        <v>134</v>
      </c>
      <c r="Q14" s="492">
        <v>59</v>
      </c>
      <c r="R14" s="504">
        <v>75</v>
      </c>
      <c r="S14" s="492">
        <v>174</v>
      </c>
      <c r="T14" s="492">
        <v>81</v>
      </c>
      <c r="U14" s="492">
        <v>93</v>
      </c>
      <c r="V14" s="503">
        <v>18</v>
      </c>
      <c r="W14" s="492">
        <v>11</v>
      </c>
      <c r="X14" s="492">
        <v>7</v>
      </c>
    </row>
    <row r="15" spans="1:24" ht="12.75" customHeight="1">
      <c r="A15" s="490" t="s">
        <v>991</v>
      </c>
      <c r="B15" s="502"/>
      <c r="C15" s="492">
        <v>3086</v>
      </c>
      <c r="D15" s="492">
        <v>1395</v>
      </c>
      <c r="E15" s="504">
        <v>1691</v>
      </c>
      <c r="F15" s="492">
        <v>2116</v>
      </c>
      <c r="G15" s="801">
        <f t="shared" si="0"/>
        <v>68.56772521062865</v>
      </c>
      <c r="H15" s="492">
        <v>938</v>
      </c>
      <c r="I15" s="504">
        <v>1178</v>
      </c>
      <c r="J15" s="492">
        <v>770</v>
      </c>
      <c r="K15" s="492">
        <v>361</v>
      </c>
      <c r="L15" s="492">
        <v>409</v>
      </c>
      <c r="M15" s="503">
        <v>297</v>
      </c>
      <c r="N15" s="492">
        <v>131</v>
      </c>
      <c r="O15" s="504">
        <v>166</v>
      </c>
      <c r="P15" s="492">
        <v>251</v>
      </c>
      <c r="Q15" s="492">
        <v>114</v>
      </c>
      <c r="R15" s="504">
        <v>137</v>
      </c>
      <c r="S15" s="492">
        <v>222</v>
      </c>
      <c r="T15" s="492">
        <v>116</v>
      </c>
      <c r="U15" s="492">
        <v>106</v>
      </c>
      <c r="V15" s="503">
        <v>18</v>
      </c>
      <c r="W15" s="492">
        <v>10</v>
      </c>
      <c r="X15" s="492">
        <v>8</v>
      </c>
    </row>
    <row r="16" spans="1:24" ht="12.75" customHeight="1">
      <c r="A16" s="490" t="s">
        <v>992</v>
      </c>
      <c r="B16" s="502"/>
      <c r="C16" s="492">
        <v>2258</v>
      </c>
      <c r="D16" s="492">
        <v>1004</v>
      </c>
      <c r="E16" s="504">
        <v>1254</v>
      </c>
      <c r="F16" s="492">
        <v>1546</v>
      </c>
      <c r="G16" s="801">
        <f t="shared" si="0"/>
        <v>68.46767050487156</v>
      </c>
      <c r="H16" s="492">
        <v>672</v>
      </c>
      <c r="I16" s="504">
        <v>874</v>
      </c>
      <c r="J16" s="492">
        <v>535</v>
      </c>
      <c r="K16" s="492">
        <v>246</v>
      </c>
      <c r="L16" s="492">
        <v>289</v>
      </c>
      <c r="M16" s="503">
        <v>159</v>
      </c>
      <c r="N16" s="492">
        <v>67</v>
      </c>
      <c r="O16" s="504">
        <v>92</v>
      </c>
      <c r="P16" s="492">
        <v>157</v>
      </c>
      <c r="Q16" s="492">
        <v>68</v>
      </c>
      <c r="R16" s="504">
        <v>89</v>
      </c>
      <c r="S16" s="492">
        <v>219</v>
      </c>
      <c r="T16" s="492">
        <v>111</v>
      </c>
      <c r="U16" s="492">
        <v>108</v>
      </c>
      <c r="V16" s="503">
        <v>37</v>
      </c>
      <c r="W16" s="492">
        <v>17</v>
      </c>
      <c r="X16" s="492">
        <v>20</v>
      </c>
    </row>
    <row r="17" spans="1:24" ht="12.75" customHeight="1">
      <c r="A17" s="497" t="s">
        <v>993</v>
      </c>
      <c r="B17" s="498"/>
      <c r="C17" s="499">
        <v>1853</v>
      </c>
      <c r="D17" s="499">
        <v>799</v>
      </c>
      <c r="E17" s="501">
        <v>1054</v>
      </c>
      <c r="F17" s="499">
        <v>1191</v>
      </c>
      <c r="G17" s="803">
        <f t="shared" si="0"/>
        <v>64.27415002698326</v>
      </c>
      <c r="H17" s="499">
        <v>502</v>
      </c>
      <c r="I17" s="501">
        <v>689</v>
      </c>
      <c r="J17" s="499">
        <v>401</v>
      </c>
      <c r="K17" s="499">
        <v>180</v>
      </c>
      <c r="L17" s="499">
        <v>221</v>
      </c>
      <c r="M17" s="500">
        <v>99</v>
      </c>
      <c r="N17" s="499">
        <v>46</v>
      </c>
      <c r="O17" s="501">
        <v>53</v>
      </c>
      <c r="P17" s="499">
        <v>121</v>
      </c>
      <c r="Q17" s="499">
        <v>49</v>
      </c>
      <c r="R17" s="501">
        <v>72</v>
      </c>
      <c r="S17" s="499">
        <v>181</v>
      </c>
      <c r="T17" s="499">
        <v>85</v>
      </c>
      <c r="U17" s="499">
        <v>96</v>
      </c>
      <c r="V17" s="500">
        <v>23</v>
      </c>
      <c r="W17" s="499">
        <v>10</v>
      </c>
      <c r="X17" s="499">
        <v>13</v>
      </c>
    </row>
    <row r="18" spans="1:24" ht="12.75" customHeight="1">
      <c r="A18" s="490" t="s">
        <v>994</v>
      </c>
      <c r="B18" s="502"/>
      <c r="C18" s="492">
        <v>1308</v>
      </c>
      <c r="D18" s="492">
        <v>578</v>
      </c>
      <c r="E18" s="504">
        <v>730</v>
      </c>
      <c r="F18" s="492">
        <v>904</v>
      </c>
      <c r="G18" s="801">
        <f t="shared" si="0"/>
        <v>69.1131498470948</v>
      </c>
      <c r="H18" s="492">
        <v>389</v>
      </c>
      <c r="I18" s="504">
        <v>515</v>
      </c>
      <c r="J18" s="492">
        <v>309</v>
      </c>
      <c r="K18" s="492">
        <v>146</v>
      </c>
      <c r="L18" s="492">
        <v>163</v>
      </c>
      <c r="M18" s="503">
        <v>87</v>
      </c>
      <c r="N18" s="492">
        <v>35</v>
      </c>
      <c r="O18" s="504">
        <v>52</v>
      </c>
      <c r="P18" s="492">
        <v>98</v>
      </c>
      <c r="Q18" s="492">
        <v>51</v>
      </c>
      <c r="R18" s="504">
        <v>47</v>
      </c>
      <c r="S18" s="492">
        <v>124</v>
      </c>
      <c r="T18" s="492">
        <v>60</v>
      </c>
      <c r="U18" s="492">
        <v>64</v>
      </c>
      <c r="V18" s="503">
        <v>8</v>
      </c>
      <c r="W18" s="492">
        <v>3</v>
      </c>
      <c r="X18" s="492">
        <v>5</v>
      </c>
    </row>
    <row r="19" spans="1:24" ht="12.75" customHeight="1">
      <c r="A19" s="490" t="s">
        <v>995</v>
      </c>
      <c r="B19" s="502"/>
      <c r="C19" s="492">
        <v>1907</v>
      </c>
      <c r="D19" s="492">
        <v>853</v>
      </c>
      <c r="E19" s="504">
        <v>1054</v>
      </c>
      <c r="F19" s="492">
        <v>1337</v>
      </c>
      <c r="G19" s="801">
        <f t="shared" si="0"/>
        <v>70.11012060828527</v>
      </c>
      <c r="H19" s="492">
        <v>579</v>
      </c>
      <c r="I19" s="504">
        <v>758</v>
      </c>
      <c r="J19" s="492">
        <v>411</v>
      </c>
      <c r="K19" s="492">
        <v>194</v>
      </c>
      <c r="L19" s="492">
        <v>217</v>
      </c>
      <c r="M19" s="503">
        <v>106</v>
      </c>
      <c r="N19" s="492">
        <v>60</v>
      </c>
      <c r="O19" s="504">
        <v>46</v>
      </c>
      <c r="P19" s="492">
        <v>142</v>
      </c>
      <c r="Q19" s="492">
        <v>61</v>
      </c>
      <c r="R19" s="504">
        <v>81</v>
      </c>
      <c r="S19" s="492">
        <v>163</v>
      </c>
      <c r="T19" s="492">
        <v>73</v>
      </c>
      <c r="U19" s="492">
        <v>90</v>
      </c>
      <c r="V19" s="503">
        <v>14</v>
      </c>
      <c r="W19" s="492">
        <v>5</v>
      </c>
      <c r="X19" s="492">
        <v>9</v>
      </c>
    </row>
    <row r="20" spans="1:24" ht="12.75" customHeight="1">
      <c r="A20" s="490" t="s">
        <v>996</v>
      </c>
      <c r="B20" s="502"/>
      <c r="C20" s="492">
        <v>4780</v>
      </c>
      <c r="D20" s="492">
        <v>2200</v>
      </c>
      <c r="E20" s="504">
        <v>2580</v>
      </c>
      <c r="F20" s="492">
        <v>2824</v>
      </c>
      <c r="G20" s="801">
        <f t="shared" si="0"/>
        <v>59.07949790794979</v>
      </c>
      <c r="H20" s="492">
        <v>1229</v>
      </c>
      <c r="I20" s="504">
        <v>1595</v>
      </c>
      <c r="J20" s="492">
        <v>1576</v>
      </c>
      <c r="K20" s="492">
        <v>775</v>
      </c>
      <c r="L20" s="492">
        <v>801</v>
      </c>
      <c r="M20" s="503">
        <v>403</v>
      </c>
      <c r="N20" s="492">
        <v>193</v>
      </c>
      <c r="O20" s="504">
        <v>210</v>
      </c>
      <c r="P20" s="492">
        <v>469</v>
      </c>
      <c r="Q20" s="492">
        <v>215</v>
      </c>
      <c r="R20" s="504">
        <v>254</v>
      </c>
      <c r="S20" s="492">
        <v>704</v>
      </c>
      <c r="T20" s="492">
        <v>367</v>
      </c>
      <c r="U20" s="492">
        <v>337</v>
      </c>
      <c r="V20" s="503">
        <v>41</v>
      </c>
      <c r="W20" s="492">
        <v>17</v>
      </c>
      <c r="X20" s="492">
        <v>24</v>
      </c>
    </row>
    <row r="21" spans="1:24" ht="12.75" customHeight="1">
      <c r="A21" s="505" t="s">
        <v>997</v>
      </c>
      <c r="B21" s="506"/>
      <c r="C21" s="507">
        <v>1439</v>
      </c>
      <c r="D21" s="507">
        <v>635</v>
      </c>
      <c r="E21" s="509">
        <v>804</v>
      </c>
      <c r="F21" s="507">
        <v>920</v>
      </c>
      <c r="G21" s="804">
        <f t="shared" si="0"/>
        <v>63.93328700486449</v>
      </c>
      <c r="H21" s="507">
        <v>395</v>
      </c>
      <c r="I21" s="509">
        <v>525</v>
      </c>
      <c r="J21" s="507">
        <v>399</v>
      </c>
      <c r="K21" s="507">
        <v>186</v>
      </c>
      <c r="L21" s="507">
        <v>213</v>
      </c>
      <c r="M21" s="508">
        <v>135</v>
      </c>
      <c r="N21" s="507">
        <v>60</v>
      </c>
      <c r="O21" s="509">
        <v>75</v>
      </c>
      <c r="P21" s="507">
        <v>113</v>
      </c>
      <c r="Q21" s="507">
        <v>54</v>
      </c>
      <c r="R21" s="509">
        <v>59</v>
      </c>
      <c r="S21" s="507">
        <v>151</v>
      </c>
      <c r="T21" s="507">
        <v>72</v>
      </c>
      <c r="U21" s="507">
        <v>79</v>
      </c>
      <c r="V21" s="508">
        <v>17</v>
      </c>
      <c r="W21" s="507">
        <v>7</v>
      </c>
      <c r="X21" s="507">
        <v>10</v>
      </c>
    </row>
    <row r="22" spans="1:24" ht="12.75" customHeight="1">
      <c r="A22" s="490" t="s">
        <v>998</v>
      </c>
      <c r="B22" s="502"/>
      <c r="C22" s="492">
        <v>2348</v>
      </c>
      <c r="D22" s="492">
        <v>1019</v>
      </c>
      <c r="E22" s="504">
        <v>1329</v>
      </c>
      <c r="F22" s="492">
        <v>1489</v>
      </c>
      <c r="G22" s="801">
        <f t="shared" si="0"/>
        <v>63.41567291311755</v>
      </c>
      <c r="H22" s="492">
        <v>618</v>
      </c>
      <c r="I22" s="504">
        <v>871</v>
      </c>
      <c r="J22" s="492">
        <v>652</v>
      </c>
      <c r="K22" s="492">
        <v>296</v>
      </c>
      <c r="L22" s="492">
        <v>356</v>
      </c>
      <c r="M22" s="503">
        <v>213</v>
      </c>
      <c r="N22" s="492">
        <v>92</v>
      </c>
      <c r="O22" s="504">
        <v>121</v>
      </c>
      <c r="P22" s="492">
        <v>200</v>
      </c>
      <c r="Q22" s="492">
        <v>88</v>
      </c>
      <c r="R22" s="504">
        <v>112</v>
      </c>
      <c r="S22" s="492">
        <v>239</v>
      </c>
      <c r="T22" s="492">
        <v>116</v>
      </c>
      <c r="U22" s="492">
        <v>123</v>
      </c>
      <c r="V22" s="503">
        <v>22</v>
      </c>
      <c r="W22" s="492">
        <v>10</v>
      </c>
      <c r="X22" s="492">
        <v>12</v>
      </c>
    </row>
    <row r="23" spans="1:24" ht="12.75" customHeight="1">
      <c r="A23" s="490" t="s">
        <v>999</v>
      </c>
      <c r="B23" s="502"/>
      <c r="C23" s="492">
        <v>853</v>
      </c>
      <c r="D23" s="492">
        <v>370</v>
      </c>
      <c r="E23" s="504">
        <v>483</v>
      </c>
      <c r="F23" s="492">
        <v>501</v>
      </c>
      <c r="G23" s="801">
        <f t="shared" si="0"/>
        <v>58.73388042203986</v>
      </c>
      <c r="H23" s="492">
        <v>208</v>
      </c>
      <c r="I23" s="504">
        <v>293</v>
      </c>
      <c r="J23" s="492">
        <v>244</v>
      </c>
      <c r="K23" s="492">
        <v>108</v>
      </c>
      <c r="L23" s="492">
        <v>136</v>
      </c>
      <c r="M23" s="503">
        <v>79</v>
      </c>
      <c r="N23" s="492">
        <v>35</v>
      </c>
      <c r="O23" s="504">
        <v>44</v>
      </c>
      <c r="P23" s="492">
        <v>70</v>
      </c>
      <c r="Q23" s="492">
        <v>29</v>
      </c>
      <c r="R23" s="504">
        <v>41</v>
      </c>
      <c r="S23" s="492">
        <v>95</v>
      </c>
      <c r="T23" s="492">
        <v>44</v>
      </c>
      <c r="U23" s="492">
        <v>51</v>
      </c>
      <c r="V23" s="503">
        <v>11</v>
      </c>
      <c r="W23" s="492">
        <v>8</v>
      </c>
      <c r="X23" s="492">
        <v>3</v>
      </c>
    </row>
    <row r="24" spans="1:24" ht="12.75" customHeight="1">
      <c r="A24" s="490" t="s">
        <v>1000</v>
      </c>
      <c r="B24" s="502"/>
      <c r="C24" s="492">
        <v>1123</v>
      </c>
      <c r="D24" s="492">
        <v>482</v>
      </c>
      <c r="E24" s="504">
        <v>641</v>
      </c>
      <c r="F24" s="492">
        <v>702</v>
      </c>
      <c r="G24" s="801">
        <f t="shared" si="0"/>
        <v>62.51113089937667</v>
      </c>
      <c r="H24" s="492">
        <v>291</v>
      </c>
      <c r="I24" s="504">
        <v>411</v>
      </c>
      <c r="J24" s="492">
        <v>271</v>
      </c>
      <c r="K24" s="492">
        <v>117</v>
      </c>
      <c r="L24" s="492">
        <v>154</v>
      </c>
      <c r="M24" s="503">
        <v>91</v>
      </c>
      <c r="N24" s="492">
        <v>40</v>
      </c>
      <c r="O24" s="504">
        <v>51</v>
      </c>
      <c r="P24" s="492">
        <v>81</v>
      </c>
      <c r="Q24" s="492">
        <v>33</v>
      </c>
      <c r="R24" s="504">
        <v>48</v>
      </c>
      <c r="S24" s="492">
        <v>99</v>
      </c>
      <c r="T24" s="492">
        <v>44</v>
      </c>
      <c r="U24" s="492">
        <v>55</v>
      </c>
      <c r="V24" s="503">
        <v>16</v>
      </c>
      <c r="W24" s="492">
        <v>8</v>
      </c>
      <c r="X24" s="492">
        <v>8</v>
      </c>
    </row>
    <row r="25" spans="1:24" ht="12.75" customHeight="1">
      <c r="A25" s="490" t="s">
        <v>1001</v>
      </c>
      <c r="B25" s="502"/>
      <c r="C25" s="492">
        <v>637</v>
      </c>
      <c r="D25" s="492">
        <v>275</v>
      </c>
      <c r="E25" s="504">
        <v>362</v>
      </c>
      <c r="F25" s="492">
        <v>427</v>
      </c>
      <c r="G25" s="801">
        <f t="shared" si="0"/>
        <v>67.03296703296702</v>
      </c>
      <c r="H25" s="492">
        <v>178</v>
      </c>
      <c r="I25" s="504">
        <v>249</v>
      </c>
      <c r="J25" s="492">
        <v>161</v>
      </c>
      <c r="K25" s="492">
        <v>75</v>
      </c>
      <c r="L25" s="492">
        <v>86</v>
      </c>
      <c r="M25" s="503">
        <v>51</v>
      </c>
      <c r="N25" s="492">
        <v>21</v>
      </c>
      <c r="O25" s="504">
        <v>30</v>
      </c>
      <c r="P25" s="492">
        <v>49</v>
      </c>
      <c r="Q25" s="492">
        <v>25</v>
      </c>
      <c r="R25" s="504">
        <v>24</v>
      </c>
      <c r="S25" s="492">
        <v>61</v>
      </c>
      <c r="T25" s="492">
        <v>29</v>
      </c>
      <c r="U25" s="492">
        <v>32</v>
      </c>
      <c r="V25" s="503">
        <v>17</v>
      </c>
      <c r="W25" s="492">
        <v>8</v>
      </c>
      <c r="X25" s="492">
        <v>9</v>
      </c>
    </row>
    <row r="26" spans="1:24" ht="12.75" customHeight="1">
      <c r="A26" s="490" t="s">
        <v>1002</v>
      </c>
      <c r="B26" s="502"/>
      <c r="C26" s="492">
        <v>571</v>
      </c>
      <c r="D26" s="492">
        <v>260</v>
      </c>
      <c r="E26" s="504">
        <v>311</v>
      </c>
      <c r="F26" s="492">
        <v>392</v>
      </c>
      <c r="G26" s="801">
        <f t="shared" si="0"/>
        <v>68.65148861646234</v>
      </c>
      <c r="H26" s="492">
        <v>172</v>
      </c>
      <c r="I26" s="504">
        <v>220</v>
      </c>
      <c r="J26" s="492">
        <v>128</v>
      </c>
      <c r="K26" s="492">
        <v>60</v>
      </c>
      <c r="L26" s="492">
        <v>68</v>
      </c>
      <c r="M26" s="503">
        <v>35</v>
      </c>
      <c r="N26" s="492">
        <v>14</v>
      </c>
      <c r="O26" s="504">
        <v>21</v>
      </c>
      <c r="P26" s="492">
        <v>45</v>
      </c>
      <c r="Q26" s="492">
        <v>21</v>
      </c>
      <c r="R26" s="504">
        <v>24</v>
      </c>
      <c r="S26" s="492">
        <v>48</v>
      </c>
      <c r="T26" s="492">
        <v>25</v>
      </c>
      <c r="U26" s="492">
        <v>23</v>
      </c>
      <c r="V26" s="503">
        <v>2</v>
      </c>
      <c r="W26" s="492">
        <v>2</v>
      </c>
      <c r="X26" s="492" t="s">
        <v>319</v>
      </c>
    </row>
    <row r="27" spans="1:24" ht="12.75" customHeight="1">
      <c r="A27" s="497" t="s">
        <v>1003</v>
      </c>
      <c r="B27" s="498"/>
      <c r="C27" s="499">
        <v>944</v>
      </c>
      <c r="D27" s="499">
        <v>434</v>
      </c>
      <c r="E27" s="501">
        <v>510</v>
      </c>
      <c r="F27" s="499">
        <v>627</v>
      </c>
      <c r="G27" s="803">
        <f t="shared" si="0"/>
        <v>66.41949152542372</v>
      </c>
      <c r="H27" s="499">
        <v>282</v>
      </c>
      <c r="I27" s="501">
        <v>345</v>
      </c>
      <c r="J27" s="499">
        <v>261</v>
      </c>
      <c r="K27" s="499">
        <v>127</v>
      </c>
      <c r="L27" s="499">
        <v>134</v>
      </c>
      <c r="M27" s="500">
        <v>62</v>
      </c>
      <c r="N27" s="499">
        <v>28</v>
      </c>
      <c r="O27" s="501">
        <v>34</v>
      </c>
      <c r="P27" s="499">
        <v>87</v>
      </c>
      <c r="Q27" s="499">
        <v>43</v>
      </c>
      <c r="R27" s="501">
        <v>44</v>
      </c>
      <c r="S27" s="499">
        <v>112</v>
      </c>
      <c r="T27" s="499">
        <v>56</v>
      </c>
      <c r="U27" s="499">
        <v>56</v>
      </c>
      <c r="V27" s="500">
        <v>6</v>
      </c>
      <c r="W27" s="499">
        <v>3</v>
      </c>
      <c r="X27" s="499">
        <v>3</v>
      </c>
    </row>
    <row r="28" spans="1:24" ht="12.75" customHeight="1">
      <c r="A28" s="490" t="s">
        <v>1004</v>
      </c>
      <c r="B28" s="502"/>
      <c r="C28" s="492">
        <v>2639</v>
      </c>
      <c r="D28" s="492">
        <v>1194</v>
      </c>
      <c r="E28" s="504">
        <v>1445</v>
      </c>
      <c r="F28" s="492">
        <v>1914</v>
      </c>
      <c r="G28" s="801">
        <f t="shared" si="0"/>
        <v>72.52747252747253</v>
      </c>
      <c r="H28" s="492">
        <v>839</v>
      </c>
      <c r="I28" s="504">
        <v>1075</v>
      </c>
      <c r="J28" s="492">
        <v>569</v>
      </c>
      <c r="K28" s="492">
        <v>277</v>
      </c>
      <c r="L28" s="492">
        <v>292</v>
      </c>
      <c r="M28" s="503">
        <v>123</v>
      </c>
      <c r="N28" s="492">
        <v>46</v>
      </c>
      <c r="O28" s="504">
        <v>77</v>
      </c>
      <c r="P28" s="492">
        <v>200</v>
      </c>
      <c r="Q28" s="492">
        <v>100</v>
      </c>
      <c r="R28" s="504">
        <v>100</v>
      </c>
      <c r="S28" s="492">
        <v>246</v>
      </c>
      <c r="T28" s="492">
        <v>131</v>
      </c>
      <c r="U28" s="492">
        <v>115</v>
      </c>
      <c r="V28" s="503">
        <v>16</v>
      </c>
      <c r="W28" s="492">
        <v>9</v>
      </c>
      <c r="X28" s="492">
        <v>7</v>
      </c>
    </row>
    <row r="29" spans="1:24" ht="12.75" customHeight="1">
      <c r="A29" s="490" t="s">
        <v>1005</v>
      </c>
      <c r="B29" s="502"/>
      <c r="C29" s="492">
        <v>527</v>
      </c>
      <c r="D29" s="492">
        <v>247</v>
      </c>
      <c r="E29" s="504">
        <v>280</v>
      </c>
      <c r="F29" s="492">
        <v>285</v>
      </c>
      <c r="G29" s="801">
        <f t="shared" si="0"/>
        <v>54.079696394686906</v>
      </c>
      <c r="H29" s="492">
        <v>131</v>
      </c>
      <c r="I29" s="504">
        <v>154</v>
      </c>
      <c r="J29" s="492">
        <v>124</v>
      </c>
      <c r="K29" s="492">
        <v>51</v>
      </c>
      <c r="L29" s="492">
        <v>73</v>
      </c>
      <c r="M29" s="503">
        <v>63</v>
      </c>
      <c r="N29" s="492">
        <v>27</v>
      </c>
      <c r="O29" s="504">
        <v>36</v>
      </c>
      <c r="P29" s="492">
        <v>41</v>
      </c>
      <c r="Q29" s="492">
        <v>17</v>
      </c>
      <c r="R29" s="504">
        <v>24</v>
      </c>
      <c r="S29" s="492">
        <v>20</v>
      </c>
      <c r="T29" s="492">
        <v>7</v>
      </c>
      <c r="U29" s="492">
        <v>13</v>
      </c>
      <c r="V29" s="503">
        <v>3</v>
      </c>
      <c r="W29" s="492">
        <v>1</v>
      </c>
      <c r="X29" s="492">
        <v>2</v>
      </c>
    </row>
    <row r="30" spans="1:24" ht="12.75" customHeight="1">
      <c r="A30" s="490" t="s">
        <v>1006</v>
      </c>
      <c r="B30" s="502"/>
      <c r="C30" s="492">
        <v>1070</v>
      </c>
      <c r="D30" s="492">
        <v>452</v>
      </c>
      <c r="E30" s="504">
        <v>618</v>
      </c>
      <c r="F30" s="492">
        <v>573</v>
      </c>
      <c r="G30" s="801">
        <f t="shared" si="0"/>
        <v>53.55140186915888</v>
      </c>
      <c r="H30" s="492">
        <v>225</v>
      </c>
      <c r="I30" s="504">
        <v>348</v>
      </c>
      <c r="J30" s="492">
        <v>376</v>
      </c>
      <c r="K30" s="492">
        <v>159</v>
      </c>
      <c r="L30" s="492">
        <v>217</v>
      </c>
      <c r="M30" s="503">
        <v>78</v>
      </c>
      <c r="N30" s="492">
        <v>27</v>
      </c>
      <c r="O30" s="504">
        <v>51</v>
      </c>
      <c r="P30" s="492">
        <v>128</v>
      </c>
      <c r="Q30" s="492">
        <v>50</v>
      </c>
      <c r="R30" s="504">
        <v>78</v>
      </c>
      <c r="S30" s="492">
        <v>170</v>
      </c>
      <c r="T30" s="492">
        <v>82</v>
      </c>
      <c r="U30" s="492">
        <v>88</v>
      </c>
      <c r="V30" s="503">
        <v>9</v>
      </c>
      <c r="W30" s="492">
        <v>7</v>
      </c>
      <c r="X30" s="492">
        <v>2</v>
      </c>
    </row>
    <row r="31" spans="1:24" ht="12.75" customHeight="1">
      <c r="A31" s="505" t="s">
        <v>1007</v>
      </c>
      <c r="B31" s="506"/>
      <c r="C31" s="507">
        <v>590</v>
      </c>
      <c r="D31" s="507">
        <v>220</v>
      </c>
      <c r="E31" s="509">
        <v>370</v>
      </c>
      <c r="F31" s="507">
        <v>357</v>
      </c>
      <c r="G31" s="804">
        <f t="shared" si="0"/>
        <v>60.50847457627119</v>
      </c>
      <c r="H31" s="507">
        <v>163</v>
      </c>
      <c r="I31" s="509">
        <v>194</v>
      </c>
      <c r="J31" s="507">
        <v>192</v>
      </c>
      <c r="K31" s="507">
        <v>53</v>
      </c>
      <c r="L31" s="507">
        <v>139</v>
      </c>
      <c r="M31" s="508">
        <v>31</v>
      </c>
      <c r="N31" s="507">
        <v>14</v>
      </c>
      <c r="O31" s="509">
        <v>17</v>
      </c>
      <c r="P31" s="507">
        <v>69</v>
      </c>
      <c r="Q31" s="507">
        <v>26</v>
      </c>
      <c r="R31" s="509">
        <v>43</v>
      </c>
      <c r="S31" s="507">
        <v>92</v>
      </c>
      <c r="T31" s="507">
        <v>13</v>
      </c>
      <c r="U31" s="507">
        <v>79</v>
      </c>
      <c r="V31" s="508">
        <v>26</v>
      </c>
      <c r="W31" s="507">
        <v>1</v>
      </c>
      <c r="X31" s="507">
        <v>25</v>
      </c>
    </row>
    <row r="32" spans="1:24" ht="12.75" customHeight="1">
      <c r="A32" s="490" t="s">
        <v>1008</v>
      </c>
      <c r="B32" s="502"/>
      <c r="C32" s="492">
        <v>653</v>
      </c>
      <c r="D32" s="492">
        <v>305</v>
      </c>
      <c r="E32" s="504">
        <v>348</v>
      </c>
      <c r="F32" s="492">
        <v>400</v>
      </c>
      <c r="G32" s="801">
        <f t="shared" si="0"/>
        <v>61.255742725880545</v>
      </c>
      <c r="H32" s="492">
        <v>187</v>
      </c>
      <c r="I32" s="504">
        <v>213</v>
      </c>
      <c r="J32" s="492">
        <v>221</v>
      </c>
      <c r="K32" s="492">
        <v>99</v>
      </c>
      <c r="L32" s="492">
        <v>122</v>
      </c>
      <c r="M32" s="503">
        <v>35</v>
      </c>
      <c r="N32" s="492">
        <v>15</v>
      </c>
      <c r="O32" s="504">
        <v>20</v>
      </c>
      <c r="P32" s="492">
        <v>80</v>
      </c>
      <c r="Q32" s="492">
        <v>32</v>
      </c>
      <c r="R32" s="504">
        <v>48</v>
      </c>
      <c r="S32" s="492">
        <v>106</v>
      </c>
      <c r="T32" s="492">
        <v>52</v>
      </c>
      <c r="U32" s="492">
        <v>54</v>
      </c>
      <c r="V32" s="503">
        <v>4</v>
      </c>
      <c r="W32" s="492">
        <v>3</v>
      </c>
      <c r="X32" s="492">
        <v>1</v>
      </c>
    </row>
    <row r="33" spans="1:24" ht="12.75" customHeight="1">
      <c r="A33" s="490" t="s">
        <v>1009</v>
      </c>
      <c r="B33" s="502"/>
      <c r="C33" s="492">
        <v>1949</v>
      </c>
      <c r="D33" s="492">
        <v>875</v>
      </c>
      <c r="E33" s="504">
        <v>1074</v>
      </c>
      <c r="F33" s="492">
        <v>1368</v>
      </c>
      <c r="G33" s="801">
        <f t="shared" si="0"/>
        <v>70.1898409440739</v>
      </c>
      <c r="H33" s="492">
        <v>614</v>
      </c>
      <c r="I33" s="504">
        <v>754</v>
      </c>
      <c r="J33" s="492">
        <v>462</v>
      </c>
      <c r="K33" s="492">
        <v>200</v>
      </c>
      <c r="L33" s="492">
        <v>262</v>
      </c>
      <c r="M33" s="503">
        <v>172</v>
      </c>
      <c r="N33" s="492">
        <v>78</v>
      </c>
      <c r="O33" s="504">
        <v>94</v>
      </c>
      <c r="P33" s="492">
        <v>155</v>
      </c>
      <c r="Q33" s="492">
        <v>63</v>
      </c>
      <c r="R33" s="504">
        <v>92</v>
      </c>
      <c r="S33" s="492">
        <v>135</v>
      </c>
      <c r="T33" s="492">
        <v>59</v>
      </c>
      <c r="U33" s="492">
        <v>76</v>
      </c>
      <c r="V33" s="503">
        <v>6</v>
      </c>
      <c r="W33" s="492">
        <v>4</v>
      </c>
      <c r="X33" s="492">
        <v>2</v>
      </c>
    </row>
    <row r="34" spans="1:24" ht="12.75" customHeight="1">
      <c r="A34" s="490" t="s">
        <v>1010</v>
      </c>
      <c r="B34" s="502"/>
      <c r="C34" s="492">
        <v>1623</v>
      </c>
      <c r="D34" s="492">
        <v>739</v>
      </c>
      <c r="E34" s="504">
        <v>884</v>
      </c>
      <c r="F34" s="492">
        <v>897</v>
      </c>
      <c r="G34" s="801">
        <f t="shared" si="0"/>
        <v>55.26802218114602</v>
      </c>
      <c r="H34" s="492">
        <v>384</v>
      </c>
      <c r="I34" s="504">
        <v>513</v>
      </c>
      <c r="J34" s="492">
        <v>621</v>
      </c>
      <c r="K34" s="492">
        <v>303</v>
      </c>
      <c r="L34" s="492">
        <v>318</v>
      </c>
      <c r="M34" s="503">
        <v>159</v>
      </c>
      <c r="N34" s="492">
        <v>72</v>
      </c>
      <c r="O34" s="504">
        <v>87</v>
      </c>
      <c r="P34" s="492">
        <v>185</v>
      </c>
      <c r="Q34" s="492">
        <v>86</v>
      </c>
      <c r="R34" s="504">
        <v>99</v>
      </c>
      <c r="S34" s="492">
        <v>277</v>
      </c>
      <c r="T34" s="492">
        <v>145</v>
      </c>
      <c r="U34" s="492">
        <v>132</v>
      </c>
      <c r="V34" s="503">
        <v>12</v>
      </c>
      <c r="W34" s="492">
        <v>8</v>
      </c>
      <c r="X34" s="492">
        <v>4</v>
      </c>
    </row>
    <row r="35" spans="1:24" ht="12.75" customHeight="1">
      <c r="A35" s="490" t="s">
        <v>1011</v>
      </c>
      <c r="B35" s="502"/>
      <c r="C35" s="492">
        <v>1184</v>
      </c>
      <c r="D35" s="492">
        <v>542</v>
      </c>
      <c r="E35" s="504">
        <v>642</v>
      </c>
      <c r="F35" s="492">
        <v>839</v>
      </c>
      <c r="G35" s="801">
        <f t="shared" si="0"/>
        <v>70.86148648648648</v>
      </c>
      <c r="H35" s="492">
        <v>373</v>
      </c>
      <c r="I35" s="504">
        <v>466</v>
      </c>
      <c r="J35" s="492">
        <v>230</v>
      </c>
      <c r="K35" s="492">
        <v>108</v>
      </c>
      <c r="L35" s="492">
        <v>122</v>
      </c>
      <c r="M35" s="503">
        <v>71</v>
      </c>
      <c r="N35" s="492">
        <v>34</v>
      </c>
      <c r="O35" s="504">
        <v>37</v>
      </c>
      <c r="P35" s="492">
        <v>76</v>
      </c>
      <c r="Q35" s="492">
        <v>34</v>
      </c>
      <c r="R35" s="504">
        <v>42</v>
      </c>
      <c r="S35" s="492">
        <v>83</v>
      </c>
      <c r="T35" s="492">
        <v>40</v>
      </c>
      <c r="U35" s="492">
        <v>43</v>
      </c>
      <c r="V35" s="503">
        <v>6</v>
      </c>
      <c r="W35" s="492">
        <v>3</v>
      </c>
      <c r="X35" s="492">
        <v>3</v>
      </c>
    </row>
    <row r="36" spans="1:24" ht="12.75" customHeight="1">
      <c r="A36" s="490" t="s">
        <v>1012</v>
      </c>
      <c r="B36" s="502"/>
      <c r="C36" s="492">
        <v>853</v>
      </c>
      <c r="D36" s="492">
        <v>394</v>
      </c>
      <c r="E36" s="504">
        <v>459</v>
      </c>
      <c r="F36" s="492">
        <v>614</v>
      </c>
      <c r="G36" s="801">
        <f t="shared" si="0"/>
        <v>71.98124267291911</v>
      </c>
      <c r="H36" s="492">
        <v>280</v>
      </c>
      <c r="I36" s="504">
        <v>334</v>
      </c>
      <c r="J36" s="492">
        <v>157</v>
      </c>
      <c r="K36" s="492">
        <v>73</v>
      </c>
      <c r="L36" s="492">
        <v>84</v>
      </c>
      <c r="M36" s="503">
        <v>36</v>
      </c>
      <c r="N36" s="492">
        <v>15</v>
      </c>
      <c r="O36" s="504">
        <v>21</v>
      </c>
      <c r="P36" s="492">
        <v>53</v>
      </c>
      <c r="Q36" s="492">
        <v>22</v>
      </c>
      <c r="R36" s="504">
        <v>31</v>
      </c>
      <c r="S36" s="492">
        <v>68</v>
      </c>
      <c r="T36" s="492">
        <v>36</v>
      </c>
      <c r="U36" s="492">
        <v>32</v>
      </c>
      <c r="V36" s="503" t="s">
        <v>319</v>
      </c>
      <c r="W36" s="492" t="s">
        <v>319</v>
      </c>
      <c r="X36" s="492" t="s">
        <v>319</v>
      </c>
    </row>
    <row r="37" spans="1:24" ht="12.75" customHeight="1">
      <c r="A37" s="497" t="s">
        <v>1013</v>
      </c>
      <c r="B37" s="498"/>
      <c r="C37" s="499">
        <v>652</v>
      </c>
      <c r="D37" s="499">
        <v>275</v>
      </c>
      <c r="E37" s="501">
        <v>377</v>
      </c>
      <c r="F37" s="499">
        <v>429</v>
      </c>
      <c r="G37" s="803">
        <f t="shared" si="0"/>
        <v>65.79754601226993</v>
      </c>
      <c r="H37" s="499">
        <v>177</v>
      </c>
      <c r="I37" s="501">
        <v>252</v>
      </c>
      <c r="J37" s="499">
        <v>142</v>
      </c>
      <c r="K37" s="499">
        <v>53</v>
      </c>
      <c r="L37" s="499">
        <v>89</v>
      </c>
      <c r="M37" s="500">
        <v>37</v>
      </c>
      <c r="N37" s="499">
        <v>13</v>
      </c>
      <c r="O37" s="501">
        <v>24</v>
      </c>
      <c r="P37" s="499">
        <v>50</v>
      </c>
      <c r="Q37" s="499">
        <v>16</v>
      </c>
      <c r="R37" s="501">
        <v>34</v>
      </c>
      <c r="S37" s="499">
        <v>55</v>
      </c>
      <c r="T37" s="499">
        <v>24</v>
      </c>
      <c r="U37" s="499">
        <v>31</v>
      </c>
      <c r="V37" s="500">
        <v>4</v>
      </c>
      <c r="W37" s="499">
        <v>2</v>
      </c>
      <c r="X37" s="499">
        <v>2</v>
      </c>
    </row>
    <row r="38" spans="1:24" ht="12.75" customHeight="1">
      <c r="A38" s="490" t="s">
        <v>1014</v>
      </c>
      <c r="B38" s="502"/>
      <c r="C38" s="492">
        <v>595</v>
      </c>
      <c r="D38" s="492">
        <v>267</v>
      </c>
      <c r="E38" s="504">
        <v>328</v>
      </c>
      <c r="F38" s="492">
        <v>422</v>
      </c>
      <c r="G38" s="801">
        <f t="shared" si="0"/>
        <v>70.92436974789916</v>
      </c>
      <c r="H38" s="492">
        <v>191</v>
      </c>
      <c r="I38" s="504">
        <v>231</v>
      </c>
      <c r="J38" s="492">
        <v>123</v>
      </c>
      <c r="K38" s="492">
        <v>54</v>
      </c>
      <c r="L38" s="492">
        <v>69</v>
      </c>
      <c r="M38" s="503">
        <v>32</v>
      </c>
      <c r="N38" s="492">
        <v>14</v>
      </c>
      <c r="O38" s="504">
        <v>18</v>
      </c>
      <c r="P38" s="492">
        <v>34</v>
      </c>
      <c r="Q38" s="492">
        <v>11</v>
      </c>
      <c r="R38" s="504">
        <v>23</v>
      </c>
      <c r="S38" s="492">
        <v>57</v>
      </c>
      <c r="T38" s="492">
        <v>29</v>
      </c>
      <c r="U38" s="492">
        <v>28</v>
      </c>
      <c r="V38" s="503">
        <v>1</v>
      </c>
      <c r="W38" s="492" t="s">
        <v>319</v>
      </c>
      <c r="X38" s="492">
        <v>1</v>
      </c>
    </row>
    <row r="39" spans="1:24" ht="12.75" customHeight="1">
      <c r="A39" s="490" t="s">
        <v>1015</v>
      </c>
      <c r="B39" s="502"/>
      <c r="C39" s="492">
        <v>1289</v>
      </c>
      <c r="D39" s="492">
        <v>568</v>
      </c>
      <c r="E39" s="504">
        <v>721</v>
      </c>
      <c r="F39" s="492">
        <v>880</v>
      </c>
      <c r="G39" s="801">
        <f t="shared" si="0"/>
        <v>68.2699767261443</v>
      </c>
      <c r="H39" s="492">
        <v>385</v>
      </c>
      <c r="I39" s="504">
        <v>495</v>
      </c>
      <c r="J39" s="492">
        <v>310</v>
      </c>
      <c r="K39" s="492">
        <v>130</v>
      </c>
      <c r="L39" s="492">
        <v>180</v>
      </c>
      <c r="M39" s="503">
        <v>84</v>
      </c>
      <c r="N39" s="492">
        <v>34</v>
      </c>
      <c r="O39" s="504">
        <v>50</v>
      </c>
      <c r="P39" s="492">
        <v>100</v>
      </c>
      <c r="Q39" s="492">
        <v>36</v>
      </c>
      <c r="R39" s="504">
        <v>64</v>
      </c>
      <c r="S39" s="492">
        <v>126</v>
      </c>
      <c r="T39" s="492">
        <v>60</v>
      </c>
      <c r="U39" s="492">
        <v>66</v>
      </c>
      <c r="V39" s="503">
        <v>6</v>
      </c>
      <c r="W39" s="492">
        <v>4</v>
      </c>
      <c r="X39" s="492">
        <v>2</v>
      </c>
    </row>
    <row r="40" spans="1:24" ht="12.75" customHeight="1">
      <c r="A40" s="490" t="s">
        <v>1016</v>
      </c>
      <c r="B40" s="502"/>
      <c r="C40" s="492">
        <v>1192</v>
      </c>
      <c r="D40" s="492">
        <v>560</v>
      </c>
      <c r="E40" s="504">
        <v>632</v>
      </c>
      <c r="F40" s="492">
        <v>755</v>
      </c>
      <c r="G40" s="801">
        <f t="shared" si="0"/>
        <v>63.33892617449665</v>
      </c>
      <c r="H40" s="492">
        <v>344</v>
      </c>
      <c r="I40" s="504">
        <v>411</v>
      </c>
      <c r="J40" s="492">
        <v>366</v>
      </c>
      <c r="K40" s="492">
        <v>171</v>
      </c>
      <c r="L40" s="492">
        <v>195</v>
      </c>
      <c r="M40" s="503">
        <v>64</v>
      </c>
      <c r="N40" s="492">
        <v>27</v>
      </c>
      <c r="O40" s="504">
        <v>37</v>
      </c>
      <c r="P40" s="492">
        <v>152</v>
      </c>
      <c r="Q40" s="492">
        <v>66</v>
      </c>
      <c r="R40" s="504">
        <v>86</v>
      </c>
      <c r="S40" s="492">
        <v>150</v>
      </c>
      <c r="T40" s="492">
        <v>78</v>
      </c>
      <c r="U40" s="492">
        <v>72</v>
      </c>
      <c r="V40" s="503">
        <v>4</v>
      </c>
      <c r="W40" s="492">
        <v>2</v>
      </c>
      <c r="X40" s="492">
        <v>2</v>
      </c>
    </row>
    <row r="41" spans="1:24" ht="12.75" customHeight="1">
      <c r="A41" s="505" t="s">
        <v>1017</v>
      </c>
      <c r="B41" s="506"/>
      <c r="C41" s="507">
        <v>456</v>
      </c>
      <c r="D41" s="507">
        <v>205</v>
      </c>
      <c r="E41" s="509">
        <v>251</v>
      </c>
      <c r="F41" s="507">
        <v>276</v>
      </c>
      <c r="G41" s="804">
        <f t="shared" si="0"/>
        <v>60.526315789473685</v>
      </c>
      <c r="H41" s="507">
        <v>131</v>
      </c>
      <c r="I41" s="509">
        <v>145</v>
      </c>
      <c r="J41" s="507">
        <v>147</v>
      </c>
      <c r="K41" s="507">
        <v>57</v>
      </c>
      <c r="L41" s="507">
        <v>90</v>
      </c>
      <c r="M41" s="508">
        <v>68</v>
      </c>
      <c r="N41" s="507">
        <v>20</v>
      </c>
      <c r="O41" s="509">
        <v>48</v>
      </c>
      <c r="P41" s="507">
        <v>50</v>
      </c>
      <c r="Q41" s="507">
        <v>18</v>
      </c>
      <c r="R41" s="509">
        <v>32</v>
      </c>
      <c r="S41" s="507">
        <v>29</v>
      </c>
      <c r="T41" s="507">
        <v>19</v>
      </c>
      <c r="U41" s="507">
        <v>10</v>
      </c>
      <c r="V41" s="508" t="s">
        <v>319</v>
      </c>
      <c r="W41" s="507" t="s">
        <v>319</v>
      </c>
      <c r="X41" s="507" t="s">
        <v>319</v>
      </c>
    </row>
    <row r="42" spans="1:24" ht="12.75" customHeight="1">
      <c r="A42" s="490" t="s">
        <v>1018</v>
      </c>
      <c r="B42" s="502"/>
      <c r="C42" s="492">
        <v>3744</v>
      </c>
      <c r="D42" s="492">
        <v>1761</v>
      </c>
      <c r="E42" s="504">
        <v>1983</v>
      </c>
      <c r="F42" s="492">
        <v>2759</v>
      </c>
      <c r="G42" s="801">
        <f t="shared" si="0"/>
        <v>73.69123931623932</v>
      </c>
      <c r="H42" s="492">
        <v>1259</v>
      </c>
      <c r="I42" s="504">
        <v>1500</v>
      </c>
      <c r="J42" s="492">
        <v>707</v>
      </c>
      <c r="K42" s="492">
        <v>347</v>
      </c>
      <c r="L42" s="492">
        <v>360</v>
      </c>
      <c r="M42" s="503">
        <v>237</v>
      </c>
      <c r="N42" s="492">
        <v>119</v>
      </c>
      <c r="O42" s="504">
        <v>118</v>
      </c>
      <c r="P42" s="492">
        <v>179</v>
      </c>
      <c r="Q42" s="492">
        <v>83</v>
      </c>
      <c r="R42" s="504">
        <v>96</v>
      </c>
      <c r="S42" s="492">
        <v>291</v>
      </c>
      <c r="T42" s="492">
        <v>145</v>
      </c>
      <c r="U42" s="492">
        <v>146</v>
      </c>
      <c r="V42" s="503">
        <v>15</v>
      </c>
      <c r="W42" s="492">
        <v>8</v>
      </c>
      <c r="X42" s="492">
        <v>7</v>
      </c>
    </row>
    <row r="43" spans="1:24" ht="12.75" customHeight="1">
      <c r="A43" s="490" t="s">
        <v>1019</v>
      </c>
      <c r="B43" s="502"/>
      <c r="C43" s="492">
        <v>582</v>
      </c>
      <c r="D43" s="492">
        <v>258</v>
      </c>
      <c r="E43" s="504">
        <v>324</v>
      </c>
      <c r="F43" s="492">
        <v>495</v>
      </c>
      <c r="G43" s="801">
        <f t="shared" si="0"/>
        <v>85.05154639175258</v>
      </c>
      <c r="H43" s="492">
        <v>218</v>
      </c>
      <c r="I43" s="504">
        <v>277</v>
      </c>
      <c r="J43" s="492">
        <v>74</v>
      </c>
      <c r="K43" s="492">
        <v>33</v>
      </c>
      <c r="L43" s="492">
        <v>41</v>
      </c>
      <c r="M43" s="503">
        <v>40</v>
      </c>
      <c r="N43" s="492">
        <v>19</v>
      </c>
      <c r="O43" s="504">
        <v>21</v>
      </c>
      <c r="P43" s="492">
        <v>16</v>
      </c>
      <c r="Q43" s="492">
        <v>7</v>
      </c>
      <c r="R43" s="504">
        <v>9</v>
      </c>
      <c r="S43" s="492">
        <v>18</v>
      </c>
      <c r="T43" s="492">
        <v>7</v>
      </c>
      <c r="U43" s="492">
        <v>11</v>
      </c>
      <c r="V43" s="503" t="s">
        <v>319</v>
      </c>
      <c r="W43" s="492" t="s">
        <v>319</v>
      </c>
      <c r="X43" s="492" t="s">
        <v>319</v>
      </c>
    </row>
    <row r="44" spans="1:24" ht="12.75" customHeight="1">
      <c r="A44" s="490" t="s">
        <v>1020</v>
      </c>
      <c r="B44" s="502"/>
      <c r="C44" s="492">
        <v>570</v>
      </c>
      <c r="D44" s="492">
        <v>242</v>
      </c>
      <c r="E44" s="504">
        <v>328</v>
      </c>
      <c r="F44" s="492">
        <v>396</v>
      </c>
      <c r="G44" s="801">
        <f t="shared" si="0"/>
        <v>69.47368421052632</v>
      </c>
      <c r="H44" s="492">
        <v>165</v>
      </c>
      <c r="I44" s="504">
        <v>231</v>
      </c>
      <c r="J44" s="492">
        <v>142</v>
      </c>
      <c r="K44" s="492">
        <v>60</v>
      </c>
      <c r="L44" s="492">
        <v>82</v>
      </c>
      <c r="M44" s="503">
        <v>61</v>
      </c>
      <c r="N44" s="492">
        <v>29</v>
      </c>
      <c r="O44" s="504">
        <v>32</v>
      </c>
      <c r="P44" s="492">
        <v>48</v>
      </c>
      <c r="Q44" s="492">
        <v>15</v>
      </c>
      <c r="R44" s="504">
        <v>33</v>
      </c>
      <c r="S44" s="492">
        <v>33</v>
      </c>
      <c r="T44" s="492">
        <v>16</v>
      </c>
      <c r="U44" s="492">
        <v>17</v>
      </c>
      <c r="V44" s="503" t="s">
        <v>319</v>
      </c>
      <c r="W44" s="492" t="s">
        <v>319</v>
      </c>
      <c r="X44" s="492" t="s">
        <v>319</v>
      </c>
    </row>
    <row r="45" spans="1:24" ht="12.75" customHeight="1">
      <c r="A45" s="490" t="s">
        <v>1021</v>
      </c>
      <c r="B45" s="502"/>
      <c r="C45" s="492">
        <v>851</v>
      </c>
      <c r="D45" s="492">
        <v>391</v>
      </c>
      <c r="E45" s="504">
        <v>460</v>
      </c>
      <c r="F45" s="492">
        <v>576</v>
      </c>
      <c r="G45" s="801">
        <f t="shared" si="0"/>
        <v>67.68507638072856</v>
      </c>
      <c r="H45" s="492">
        <v>253</v>
      </c>
      <c r="I45" s="504">
        <v>323</v>
      </c>
      <c r="J45" s="492">
        <v>233</v>
      </c>
      <c r="K45" s="492">
        <v>116</v>
      </c>
      <c r="L45" s="492">
        <v>117</v>
      </c>
      <c r="M45" s="503">
        <v>95</v>
      </c>
      <c r="N45" s="492">
        <v>49</v>
      </c>
      <c r="O45" s="504">
        <v>46</v>
      </c>
      <c r="P45" s="492">
        <v>65</v>
      </c>
      <c r="Q45" s="492">
        <v>32</v>
      </c>
      <c r="R45" s="504">
        <v>33</v>
      </c>
      <c r="S45" s="492">
        <v>73</v>
      </c>
      <c r="T45" s="492">
        <v>35</v>
      </c>
      <c r="U45" s="492">
        <v>38</v>
      </c>
      <c r="V45" s="503">
        <v>8</v>
      </c>
      <c r="W45" s="492">
        <v>4</v>
      </c>
      <c r="X45" s="492">
        <v>4</v>
      </c>
    </row>
    <row r="46" spans="1:24" ht="12.75" customHeight="1">
      <c r="A46" s="490" t="s">
        <v>1022</v>
      </c>
      <c r="B46" s="502"/>
      <c r="C46" s="492">
        <v>914</v>
      </c>
      <c r="D46" s="492">
        <v>401</v>
      </c>
      <c r="E46" s="504">
        <v>513</v>
      </c>
      <c r="F46" s="492">
        <v>636</v>
      </c>
      <c r="G46" s="801">
        <f t="shared" si="0"/>
        <v>69.58424507658644</v>
      </c>
      <c r="H46" s="492">
        <v>277</v>
      </c>
      <c r="I46" s="504">
        <v>359</v>
      </c>
      <c r="J46" s="492">
        <v>229</v>
      </c>
      <c r="K46" s="492">
        <v>104</v>
      </c>
      <c r="L46" s="492">
        <v>125</v>
      </c>
      <c r="M46" s="503">
        <v>69</v>
      </c>
      <c r="N46" s="492">
        <v>30</v>
      </c>
      <c r="O46" s="504">
        <v>39</v>
      </c>
      <c r="P46" s="492">
        <v>77</v>
      </c>
      <c r="Q46" s="492">
        <v>31</v>
      </c>
      <c r="R46" s="504">
        <v>46</v>
      </c>
      <c r="S46" s="492">
        <v>83</v>
      </c>
      <c r="T46" s="492">
        <v>43</v>
      </c>
      <c r="U46" s="492">
        <v>40</v>
      </c>
      <c r="V46" s="503">
        <v>1</v>
      </c>
      <c r="W46" s="492" t="s">
        <v>319</v>
      </c>
      <c r="X46" s="492">
        <v>1</v>
      </c>
    </row>
    <row r="47" spans="1:24" ht="12.75" customHeight="1">
      <c r="A47" s="497" t="s">
        <v>1023</v>
      </c>
      <c r="B47" s="498"/>
      <c r="C47" s="499">
        <v>992</v>
      </c>
      <c r="D47" s="499">
        <v>456</v>
      </c>
      <c r="E47" s="501">
        <v>536</v>
      </c>
      <c r="F47" s="499">
        <v>681</v>
      </c>
      <c r="G47" s="803">
        <f t="shared" si="0"/>
        <v>68.6491935483871</v>
      </c>
      <c r="H47" s="499">
        <v>302</v>
      </c>
      <c r="I47" s="501">
        <v>379</v>
      </c>
      <c r="J47" s="499">
        <v>259</v>
      </c>
      <c r="K47" s="499">
        <v>128</v>
      </c>
      <c r="L47" s="499">
        <v>131</v>
      </c>
      <c r="M47" s="500">
        <v>72</v>
      </c>
      <c r="N47" s="499">
        <v>33</v>
      </c>
      <c r="O47" s="501">
        <v>39</v>
      </c>
      <c r="P47" s="499">
        <v>96</v>
      </c>
      <c r="Q47" s="499">
        <v>48</v>
      </c>
      <c r="R47" s="501">
        <v>48</v>
      </c>
      <c r="S47" s="499">
        <v>91</v>
      </c>
      <c r="T47" s="499">
        <v>47</v>
      </c>
      <c r="U47" s="499">
        <v>44</v>
      </c>
      <c r="V47" s="500">
        <v>5</v>
      </c>
      <c r="W47" s="499">
        <v>1</v>
      </c>
      <c r="X47" s="499">
        <v>4</v>
      </c>
    </row>
    <row r="48" spans="1:24" ht="12.75" customHeight="1">
      <c r="A48" s="490" t="s">
        <v>1024</v>
      </c>
      <c r="B48" s="502"/>
      <c r="C48" s="492">
        <v>689</v>
      </c>
      <c r="D48" s="492">
        <v>314</v>
      </c>
      <c r="E48" s="504">
        <v>375</v>
      </c>
      <c r="F48" s="492">
        <v>476</v>
      </c>
      <c r="G48" s="801">
        <f t="shared" si="0"/>
        <v>69.08563134978229</v>
      </c>
      <c r="H48" s="492">
        <v>205</v>
      </c>
      <c r="I48" s="504">
        <v>271</v>
      </c>
      <c r="J48" s="492">
        <v>138</v>
      </c>
      <c r="K48" s="492">
        <v>70</v>
      </c>
      <c r="L48" s="492">
        <v>68</v>
      </c>
      <c r="M48" s="503">
        <v>41</v>
      </c>
      <c r="N48" s="492">
        <v>17</v>
      </c>
      <c r="O48" s="504">
        <v>24</v>
      </c>
      <c r="P48" s="492">
        <v>30</v>
      </c>
      <c r="Q48" s="492">
        <v>17</v>
      </c>
      <c r="R48" s="504">
        <v>13</v>
      </c>
      <c r="S48" s="492">
        <v>67</v>
      </c>
      <c r="T48" s="492">
        <v>36</v>
      </c>
      <c r="U48" s="492">
        <v>31</v>
      </c>
      <c r="V48" s="503">
        <v>3</v>
      </c>
      <c r="W48" s="492">
        <v>1</v>
      </c>
      <c r="X48" s="492">
        <v>2</v>
      </c>
    </row>
    <row r="49" spans="1:24" ht="12.75" customHeight="1">
      <c r="A49" s="490" t="s">
        <v>1025</v>
      </c>
      <c r="B49" s="502"/>
      <c r="C49" s="492">
        <v>3730</v>
      </c>
      <c r="D49" s="492">
        <v>1738</v>
      </c>
      <c r="E49" s="504">
        <v>1992</v>
      </c>
      <c r="F49" s="492">
        <v>2376</v>
      </c>
      <c r="G49" s="801">
        <f t="shared" si="0"/>
        <v>63.69973190348526</v>
      </c>
      <c r="H49" s="492">
        <v>1063</v>
      </c>
      <c r="I49" s="504">
        <v>1313</v>
      </c>
      <c r="J49" s="492">
        <v>1066</v>
      </c>
      <c r="K49" s="492">
        <v>547</v>
      </c>
      <c r="L49" s="492">
        <v>519</v>
      </c>
      <c r="M49" s="503">
        <v>362</v>
      </c>
      <c r="N49" s="492">
        <v>170</v>
      </c>
      <c r="O49" s="504">
        <v>192</v>
      </c>
      <c r="P49" s="492">
        <v>339</v>
      </c>
      <c r="Q49" s="492">
        <v>163</v>
      </c>
      <c r="R49" s="504">
        <v>176</v>
      </c>
      <c r="S49" s="492">
        <v>365</v>
      </c>
      <c r="T49" s="492">
        <v>214</v>
      </c>
      <c r="U49" s="492">
        <v>151</v>
      </c>
      <c r="V49" s="503">
        <v>30</v>
      </c>
      <c r="W49" s="492">
        <v>12</v>
      </c>
      <c r="X49" s="492">
        <v>18</v>
      </c>
    </row>
    <row r="50" spans="1:24" ht="12.75" customHeight="1">
      <c r="A50" s="490" t="s">
        <v>1026</v>
      </c>
      <c r="B50" s="502"/>
      <c r="C50" s="492">
        <v>2658</v>
      </c>
      <c r="D50" s="492">
        <v>1194</v>
      </c>
      <c r="E50" s="504">
        <v>1464</v>
      </c>
      <c r="F50" s="492">
        <v>1622</v>
      </c>
      <c r="G50" s="801">
        <f t="shared" si="0"/>
        <v>61.02332580887886</v>
      </c>
      <c r="H50" s="492">
        <v>713</v>
      </c>
      <c r="I50" s="504">
        <v>909</v>
      </c>
      <c r="J50" s="492">
        <v>855</v>
      </c>
      <c r="K50" s="492">
        <v>385</v>
      </c>
      <c r="L50" s="492">
        <v>470</v>
      </c>
      <c r="M50" s="503">
        <v>342</v>
      </c>
      <c r="N50" s="492">
        <v>138</v>
      </c>
      <c r="O50" s="504">
        <v>204</v>
      </c>
      <c r="P50" s="492">
        <v>255</v>
      </c>
      <c r="Q50" s="492">
        <v>110</v>
      </c>
      <c r="R50" s="504">
        <v>145</v>
      </c>
      <c r="S50" s="492">
        <v>258</v>
      </c>
      <c r="T50" s="492">
        <v>137</v>
      </c>
      <c r="U50" s="492">
        <v>121</v>
      </c>
      <c r="V50" s="503">
        <v>9</v>
      </c>
      <c r="W50" s="492">
        <v>5</v>
      </c>
      <c r="X50" s="492">
        <v>4</v>
      </c>
    </row>
    <row r="51" spans="1:24" ht="12.75" customHeight="1">
      <c r="A51" s="505" t="s">
        <v>1027</v>
      </c>
      <c r="B51" s="506"/>
      <c r="C51" s="507">
        <v>2243</v>
      </c>
      <c r="D51" s="507">
        <v>1079</v>
      </c>
      <c r="E51" s="509">
        <v>1164</v>
      </c>
      <c r="F51" s="507">
        <v>1456</v>
      </c>
      <c r="G51" s="804">
        <f t="shared" si="0"/>
        <v>64.91306286223806</v>
      </c>
      <c r="H51" s="507">
        <v>685</v>
      </c>
      <c r="I51" s="509">
        <v>771</v>
      </c>
      <c r="J51" s="507">
        <v>630</v>
      </c>
      <c r="K51" s="507">
        <v>315</v>
      </c>
      <c r="L51" s="507">
        <v>315</v>
      </c>
      <c r="M51" s="508">
        <v>238</v>
      </c>
      <c r="N51" s="507">
        <v>108</v>
      </c>
      <c r="O51" s="509">
        <v>130</v>
      </c>
      <c r="P51" s="507">
        <v>181</v>
      </c>
      <c r="Q51" s="507">
        <v>86</v>
      </c>
      <c r="R51" s="509">
        <v>95</v>
      </c>
      <c r="S51" s="507">
        <v>211</v>
      </c>
      <c r="T51" s="507">
        <v>121</v>
      </c>
      <c r="U51" s="507">
        <v>90</v>
      </c>
      <c r="V51" s="508">
        <v>6</v>
      </c>
      <c r="W51" s="507">
        <v>2</v>
      </c>
      <c r="X51" s="507">
        <v>4</v>
      </c>
    </row>
    <row r="52" spans="1:24" ht="12.75" customHeight="1">
      <c r="A52" s="490" t="s">
        <v>1028</v>
      </c>
      <c r="B52" s="502"/>
      <c r="C52" s="492">
        <v>2836</v>
      </c>
      <c r="D52" s="492">
        <v>1366</v>
      </c>
      <c r="E52" s="504">
        <v>1470</v>
      </c>
      <c r="F52" s="492">
        <v>1993</v>
      </c>
      <c r="G52" s="801">
        <f t="shared" si="0"/>
        <v>70.27503526093088</v>
      </c>
      <c r="H52" s="492">
        <v>924</v>
      </c>
      <c r="I52" s="504">
        <v>1069</v>
      </c>
      <c r="J52" s="492">
        <v>589</v>
      </c>
      <c r="K52" s="492">
        <v>296</v>
      </c>
      <c r="L52" s="492">
        <v>293</v>
      </c>
      <c r="M52" s="503">
        <v>213</v>
      </c>
      <c r="N52" s="492">
        <v>101</v>
      </c>
      <c r="O52" s="504">
        <v>112</v>
      </c>
      <c r="P52" s="492">
        <v>167</v>
      </c>
      <c r="Q52" s="492">
        <v>82</v>
      </c>
      <c r="R52" s="504">
        <v>85</v>
      </c>
      <c r="S52" s="492">
        <v>209</v>
      </c>
      <c r="T52" s="492">
        <v>113</v>
      </c>
      <c r="U52" s="492">
        <v>96</v>
      </c>
      <c r="V52" s="503">
        <v>14</v>
      </c>
      <c r="W52" s="492">
        <v>7</v>
      </c>
      <c r="X52" s="492">
        <v>7</v>
      </c>
    </row>
    <row r="53" spans="1:24" ht="12.75" customHeight="1">
      <c r="A53" s="490" t="s">
        <v>1029</v>
      </c>
      <c r="B53" s="502"/>
      <c r="C53" s="492">
        <v>1944</v>
      </c>
      <c r="D53" s="492">
        <v>908</v>
      </c>
      <c r="E53" s="504">
        <v>1036</v>
      </c>
      <c r="F53" s="492">
        <v>1266</v>
      </c>
      <c r="G53" s="801">
        <f t="shared" si="0"/>
        <v>65.12345679012346</v>
      </c>
      <c r="H53" s="492">
        <v>564</v>
      </c>
      <c r="I53" s="504">
        <v>702</v>
      </c>
      <c r="J53" s="492">
        <v>540</v>
      </c>
      <c r="K53" s="492">
        <v>259</v>
      </c>
      <c r="L53" s="492">
        <v>281</v>
      </c>
      <c r="M53" s="503">
        <v>248</v>
      </c>
      <c r="N53" s="492">
        <v>121</v>
      </c>
      <c r="O53" s="504">
        <v>127</v>
      </c>
      <c r="P53" s="492">
        <v>158</v>
      </c>
      <c r="Q53" s="492">
        <v>72</v>
      </c>
      <c r="R53" s="504">
        <v>86</v>
      </c>
      <c r="S53" s="492">
        <v>134</v>
      </c>
      <c r="T53" s="492">
        <v>66</v>
      </c>
      <c r="U53" s="492">
        <v>68</v>
      </c>
      <c r="V53" s="503">
        <v>26</v>
      </c>
      <c r="W53" s="492">
        <v>25</v>
      </c>
      <c r="X53" s="492">
        <v>1</v>
      </c>
    </row>
    <row r="54" spans="1:24" ht="12.75" customHeight="1">
      <c r="A54" s="490" t="s">
        <v>1030</v>
      </c>
      <c r="B54" s="502"/>
      <c r="C54" s="492">
        <v>1935</v>
      </c>
      <c r="D54" s="492">
        <v>882</v>
      </c>
      <c r="E54" s="504">
        <v>1053</v>
      </c>
      <c r="F54" s="492">
        <v>1406</v>
      </c>
      <c r="G54" s="801">
        <f t="shared" si="0"/>
        <v>72.66149870801034</v>
      </c>
      <c r="H54" s="492">
        <v>625</v>
      </c>
      <c r="I54" s="504">
        <v>781</v>
      </c>
      <c r="J54" s="492">
        <v>445</v>
      </c>
      <c r="K54" s="492">
        <v>218</v>
      </c>
      <c r="L54" s="492">
        <v>227</v>
      </c>
      <c r="M54" s="503">
        <v>120</v>
      </c>
      <c r="N54" s="492">
        <v>52</v>
      </c>
      <c r="O54" s="504">
        <v>68</v>
      </c>
      <c r="P54" s="492">
        <v>121</v>
      </c>
      <c r="Q54" s="492">
        <v>56</v>
      </c>
      <c r="R54" s="504">
        <v>65</v>
      </c>
      <c r="S54" s="492">
        <v>204</v>
      </c>
      <c r="T54" s="492">
        <v>110</v>
      </c>
      <c r="U54" s="492">
        <v>94</v>
      </c>
      <c r="V54" s="503">
        <v>10</v>
      </c>
      <c r="W54" s="492">
        <v>4</v>
      </c>
      <c r="X54" s="492">
        <v>6</v>
      </c>
    </row>
    <row r="55" spans="1:24" ht="12.75" customHeight="1">
      <c r="A55" s="490" t="s">
        <v>1031</v>
      </c>
      <c r="B55" s="502"/>
      <c r="C55" s="492">
        <v>1029</v>
      </c>
      <c r="D55" s="492">
        <v>465</v>
      </c>
      <c r="E55" s="504">
        <v>564</v>
      </c>
      <c r="F55" s="492">
        <v>660</v>
      </c>
      <c r="G55" s="801">
        <f t="shared" si="0"/>
        <v>64.1399416909621</v>
      </c>
      <c r="H55" s="492">
        <v>283</v>
      </c>
      <c r="I55" s="504">
        <v>377</v>
      </c>
      <c r="J55" s="492">
        <v>255</v>
      </c>
      <c r="K55" s="492">
        <v>114</v>
      </c>
      <c r="L55" s="492">
        <v>141</v>
      </c>
      <c r="M55" s="503">
        <v>49</v>
      </c>
      <c r="N55" s="492">
        <v>23</v>
      </c>
      <c r="O55" s="504">
        <v>26</v>
      </c>
      <c r="P55" s="492">
        <v>94</v>
      </c>
      <c r="Q55" s="492">
        <v>41</v>
      </c>
      <c r="R55" s="504">
        <v>53</v>
      </c>
      <c r="S55" s="492">
        <v>112</v>
      </c>
      <c r="T55" s="492">
        <v>50</v>
      </c>
      <c r="U55" s="492">
        <v>62</v>
      </c>
      <c r="V55" s="503">
        <v>19</v>
      </c>
      <c r="W55" s="492">
        <v>10</v>
      </c>
      <c r="X55" s="492">
        <v>9</v>
      </c>
    </row>
    <row r="56" spans="1:24" ht="12.75" customHeight="1">
      <c r="A56" s="490" t="s">
        <v>1032</v>
      </c>
      <c r="B56" s="502"/>
      <c r="C56" s="492">
        <v>1467</v>
      </c>
      <c r="D56" s="492">
        <v>685</v>
      </c>
      <c r="E56" s="504">
        <v>782</v>
      </c>
      <c r="F56" s="492">
        <v>1250</v>
      </c>
      <c r="G56" s="801">
        <f t="shared" si="0"/>
        <v>85.20790729379686</v>
      </c>
      <c r="H56" s="492">
        <v>581</v>
      </c>
      <c r="I56" s="504">
        <v>669</v>
      </c>
      <c r="J56" s="492">
        <v>139</v>
      </c>
      <c r="K56" s="492">
        <v>69</v>
      </c>
      <c r="L56" s="492">
        <v>70</v>
      </c>
      <c r="M56" s="503">
        <v>68</v>
      </c>
      <c r="N56" s="492">
        <v>35</v>
      </c>
      <c r="O56" s="504">
        <v>33</v>
      </c>
      <c r="P56" s="492">
        <v>18</v>
      </c>
      <c r="Q56" s="492">
        <v>9</v>
      </c>
      <c r="R56" s="504">
        <v>9</v>
      </c>
      <c r="S56" s="492">
        <v>53</v>
      </c>
      <c r="T56" s="492">
        <v>25</v>
      </c>
      <c r="U56" s="492">
        <v>28</v>
      </c>
      <c r="V56" s="503">
        <v>5</v>
      </c>
      <c r="W56" s="492">
        <v>3</v>
      </c>
      <c r="X56" s="492">
        <v>2</v>
      </c>
    </row>
    <row r="57" spans="1:24" ht="12.75" customHeight="1">
      <c r="A57" s="497" t="s">
        <v>1033</v>
      </c>
      <c r="B57" s="498"/>
      <c r="C57" s="499">
        <v>1437</v>
      </c>
      <c r="D57" s="499">
        <v>638</v>
      </c>
      <c r="E57" s="501">
        <v>799</v>
      </c>
      <c r="F57" s="499">
        <v>1096</v>
      </c>
      <c r="G57" s="803">
        <f t="shared" si="0"/>
        <v>76.27000695894223</v>
      </c>
      <c r="H57" s="499">
        <v>509</v>
      </c>
      <c r="I57" s="501">
        <v>587</v>
      </c>
      <c r="J57" s="499">
        <v>178</v>
      </c>
      <c r="K57" s="499">
        <v>89</v>
      </c>
      <c r="L57" s="499">
        <v>89</v>
      </c>
      <c r="M57" s="500">
        <v>93</v>
      </c>
      <c r="N57" s="499">
        <v>45</v>
      </c>
      <c r="O57" s="501">
        <v>48</v>
      </c>
      <c r="P57" s="499">
        <v>45</v>
      </c>
      <c r="Q57" s="499">
        <v>24</v>
      </c>
      <c r="R57" s="501">
        <v>21</v>
      </c>
      <c r="S57" s="499">
        <v>40</v>
      </c>
      <c r="T57" s="499">
        <v>20</v>
      </c>
      <c r="U57" s="499">
        <v>20</v>
      </c>
      <c r="V57" s="500">
        <v>6</v>
      </c>
      <c r="W57" s="499">
        <v>3</v>
      </c>
      <c r="X57" s="499">
        <v>3</v>
      </c>
    </row>
    <row r="58" spans="1:24" ht="12.75" customHeight="1">
      <c r="A58" s="490" t="s">
        <v>1034</v>
      </c>
      <c r="B58" s="502"/>
      <c r="C58" s="492">
        <v>4258</v>
      </c>
      <c r="D58" s="492">
        <v>1969</v>
      </c>
      <c r="E58" s="504">
        <v>2289</v>
      </c>
      <c r="F58" s="492">
        <v>2810</v>
      </c>
      <c r="G58" s="801">
        <f t="shared" si="0"/>
        <v>65.99342414279005</v>
      </c>
      <c r="H58" s="492">
        <v>1279</v>
      </c>
      <c r="I58" s="504">
        <v>1531</v>
      </c>
      <c r="J58" s="492">
        <v>963</v>
      </c>
      <c r="K58" s="492">
        <v>455</v>
      </c>
      <c r="L58" s="492">
        <v>508</v>
      </c>
      <c r="M58" s="503">
        <v>350</v>
      </c>
      <c r="N58" s="492">
        <v>159</v>
      </c>
      <c r="O58" s="504">
        <v>191</v>
      </c>
      <c r="P58" s="492">
        <v>362</v>
      </c>
      <c r="Q58" s="492">
        <v>175</v>
      </c>
      <c r="R58" s="504">
        <v>187</v>
      </c>
      <c r="S58" s="492">
        <v>251</v>
      </c>
      <c r="T58" s="492">
        <v>121</v>
      </c>
      <c r="U58" s="492">
        <v>130</v>
      </c>
      <c r="V58" s="503">
        <v>41</v>
      </c>
      <c r="W58" s="492">
        <v>19</v>
      </c>
      <c r="X58" s="492">
        <v>22</v>
      </c>
    </row>
    <row r="59" spans="1:24" ht="12.75" customHeight="1">
      <c r="A59" s="490" t="s">
        <v>1035</v>
      </c>
      <c r="B59" s="502"/>
      <c r="C59" s="492">
        <v>3278</v>
      </c>
      <c r="D59" s="492">
        <v>1511</v>
      </c>
      <c r="E59" s="504">
        <v>1767</v>
      </c>
      <c r="F59" s="492">
        <v>2348</v>
      </c>
      <c r="G59" s="801">
        <f t="shared" si="0"/>
        <v>71.62904209884076</v>
      </c>
      <c r="H59" s="492">
        <v>1079</v>
      </c>
      <c r="I59" s="504">
        <v>1269</v>
      </c>
      <c r="J59" s="492">
        <v>621</v>
      </c>
      <c r="K59" s="492">
        <v>285</v>
      </c>
      <c r="L59" s="492">
        <v>336</v>
      </c>
      <c r="M59" s="503">
        <v>199</v>
      </c>
      <c r="N59" s="492">
        <v>100</v>
      </c>
      <c r="O59" s="504">
        <v>99</v>
      </c>
      <c r="P59" s="492">
        <v>230</v>
      </c>
      <c r="Q59" s="492">
        <v>96</v>
      </c>
      <c r="R59" s="504">
        <v>134</v>
      </c>
      <c r="S59" s="492">
        <v>192</v>
      </c>
      <c r="T59" s="492">
        <v>89</v>
      </c>
      <c r="U59" s="492">
        <v>103</v>
      </c>
      <c r="V59" s="503">
        <v>31</v>
      </c>
      <c r="W59" s="492">
        <v>11</v>
      </c>
      <c r="X59" s="492">
        <v>20</v>
      </c>
    </row>
    <row r="60" spans="1:24" ht="12.75" customHeight="1">
      <c r="A60" s="490" t="s">
        <v>1036</v>
      </c>
      <c r="B60" s="502"/>
      <c r="C60" s="492">
        <v>1676</v>
      </c>
      <c r="D60" s="492">
        <v>768</v>
      </c>
      <c r="E60" s="504">
        <v>908</v>
      </c>
      <c r="F60" s="492">
        <v>1451</v>
      </c>
      <c r="G60" s="801">
        <f t="shared" si="0"/>
        <v>86.57517899761336</v>
      </c>
      <c r="H60" s="492">
        <v>656</v>
      </c>
      <c r="I60" s="504">
        <v>795</v>
      </c>
      <c r="J60" s="492">
        <v>190</v>
      </c>
      <c r="K60" s="492">
        <v>96</v>
      </c>
      <c r="L60" s="492">
        <v>94</v>
      </c>
      <c r="M60" s="503">
        <v>88</v>
      </c>
      <c r="N60" s="492">
        <v>41</v>
      </c>
      <c r="O60" s="504">
        <v>47</v>
      </c>
      <c r="P60" s="492">
        <v>44</v>
      </c>
      <c r="Q60" s="492">
        <v>24</v>
      </c>
      <c r="R60" s="504">
        <v>20</v>
      </c>
      <c r="S60" s="492">
        <v>58</v>
      </c>
      <c r="T60" s="492">
        <v>31</v>
      </c>
      <c r="U60" s="492">
        <v>27</v>
      </c>
      <c r="V60" s="503">
        <v>9</v>
      </c>
      <c r="W60" s="492">
        <v>5</v>
      </c>
      <c r="X60" s="492">
        <v>4</v>
      </c>
    </row>
    <row r="61" spans="1:24" ht="12.75" customHeight="1">
      <c r="A61" s="505" t="s">
        <v>1037</v>
      </c>
      <c r="B61" s="506"/>
      <c r="C61" s="507">
        <v>1230</v>
      </c>
      <c r="D61" s="507">
        <v>571</v>
      </c>
      <c r="E61" s="509">
        <v>659</v>
      </c>
      <c r="F61" s="507">
        <v>944</v>
      </c>
      <c r="G61" s="804">
        <f t="shared" si="0"/>
        <v>76.7479674796748</v>
      </c>
      <c r="H61" s="507">
        <v>448</v>
      </c>
      <c r="I61" s="509">
        <v>496</v>
      </c>
      <c r="J61" s="507">
        <v>242</v>
      </c>
      <c r="K61" s="507">
        <v>103</v>
      </c>
      <c r="L61" s="507">
        <v>139</v>
      </c>
      <c r="M61" s="508">
        <v>157</v>
      </c>
      <c r="N61" s="507">
        <v>59</v>
      </c>
      <c r="O61" s="509">
        <v>98</v>
      </c>
      <c r="P61" s="507">
        <v>49</v>
      </c>
      <c r="Q61" s="507">
        <v>22</v>
      </c>
      <c r="R61" s="509">
        <v>27</v>
      </c>
      <c r="S61" s="507">
        <v>36</v>
      </c>
      <c r="T61" s="507">
        <v>22</v>
      </c>
      <c r="U61" s="507">
        <v>14</v>
      </c>
      <c r="V61" s="508">
        <v>5</v>
      </c>
      <c r="W61" s="507">
        <v>3</v>
      </c>
      <c r="X61" s="507">
        <v>2</v>
      </c>
    </row>
    <row r="62" spans="1:24" ht="12.75" customHeight="1">
      <c r="A62" s="490" t="s">
        <v>1072</v>
      </c>
      <c r="B62" s="502"/>
      <c r="C62" s="492">
        <v>2605</v>
      </c>
      <c r="D62" s="492">
        <v>1088</v>
      </c>
      <c r="E62" s="504">
        <v>1517</v>
      </c>
      <c r="F62" s="492">
        <v>1513</v>
      </c>
      <c r="G62" s="801">
        <f t="shared" si="0"/>
        <v>58.08061420345489</v>
      </c>
      <c r="H62" s="492">
        <v>653</v>
      </c>
      <c r="I62" s="504">
        <v>860</v>
      </c>
      <c r="J62" s="492">
        <v>762</v>
      </c>
      <c r="K62" s="492">
        <v>320</v>
      </c>
      <c r="L62" s="492">
        <v>442</v>
      </c>
      <c r="M62" s="503">
        <v>291</v>
      </c>
      <c r="N62" s="492">
        <v>114</v>
      </c>
      <c r="O62" s="504">
        <v>177</v>
      </c>
      <c r="P62" s="492">
        <v>307</v>
      </c>
      <c r="Q62" s="492">
        <v>131</v>
      </c>
      <c r="R62" s="504">
        <v>176</v>
      </c>
      <c r="S62" s="492">
        <v>164</v>
      </c>
      <c r="T62" s="492">
        <v>75</v>
      </c>
      <c r="U62" s="492">
        <v>89</v>
      </c>
      <c r="V62" s="503">
        <v>18</v>
      </c>
      <c r="W62" s="492">
        <v>8</v>
      </c>
      <c r="X62" s="492">
        <v>10</v>
      </c>
    </row>
    <row r="63" spans="1:24" ht="12.75" customHeight="1">
      <c r="A63" s="490" t="s">
        <v>1073</v>
      </c>
      <c r="B63" s="502"/>
      <c r="C63" s="492">
        <v>560</v>
      </c>
      <c r="D63" s="492">
        <v>267</v>
      </c>
      <c r="E63" s="504">
        <v>293</v>
      </c>
      <c r="F63" s="492">
        <v>238</v>
      </c>
      <c r="G63" s="801">
        <f t="shared" si="0"/>
        <v>42.5</v>
      </c>
      <c r="H63" s="492">
        <v>124</v>
      </c>
      <c r="I63" s="504">
        <v>114</v>
      </c>
      <c r="J63" s="492">
        <v>280</v>
      </c>
      <c r="K63" s="492">
        <v>125</v>
      </c>
      <c r="L63" s="492">
        <v>155</v>
      </c>
      <c r="M63" s="503">
        <v>55</v>
      </c>
      <c r="N63" s="510">
        <v>24</v>
      </c>
      <c r="O63" s="511">
        <v>31</v>
      </c>
      <c r="P63" s="492">
        <v>130</v>
      </c>
      <c r="Q63" s="492">
        <v>63</v>
      </c>
      <c r="R63" s="504">
        <v>67</v>
      </c>
      <c r="S63" s="492">
        <v>95</v>
      </c>
      <c r="T63" s="510">
        <v>38</v>
      </c>
      <c r="U63" s="510">
        <v>57</v>
      </c>
      <c r="V63" s="503">
        <v>3</v>
      </c>
      <c r="W63" s="510">
        <v>1</v>
      </c>
      <c r="X63" s="510">
        <v>2</v>
      </c>
    </row>
    <row r="64" spans="1:24" ht="12.75" customHeight="1">
      <c r="A64" s="490" t="s">
        <v>1074</v>
      </c>
      <c r="B64" s="502"/>
      <c r="C64" s="492">
        <v>1066</v>
      </c>
      <c r="D64" s="487">
        <v>522</v>
      </c>
      <c r="E64" s="512">
        <v>544</v>
      </c>
      <c r="F64" s="487">
        <v>330</v>
      </c>
      <c r="G64" s="805">
        <f t="shared" si="0"/>
        <v>30.95684803001876</v>
      </c>
      <c r="H64" s="487">
        <v>177</v>
      </c>
      <c r="I64" s="512">
        <v>153</v>
      </c>
      <c r="J64" s="487">
        <v>640</v>
      </c>
      <c r="K64" s="487">
        <v>299</v>
      </c>
      <c r="L64" s="487">
        <v>341</v>
      </c>
      <c r="M64" s="513">
        <v>90</v>
      </c>
      <c r="N64" s="487">
        <v>40</v>
      </c>
      <c r="O64" s="512">
        <v>50</v>
      </c>
      <c r="P64" s="487">
        <v>321</v>
      </c>
      <c r="Q64" s="487">
        <v>155</v>
      </c>
      <c r="R64" s="512">
        <v>166</v>
      </c>
      <c r="S64" s="487">
        <v>229</v>
      </c>
      <c r="T64" s="487">
        <v>104</v>
      </c>
      <c r="U64" s="487">
        <v>125</v>
      </c>
      <c r="V64" s="513">
        <v>27</v>
      </c>
      <c r="W64" s="487">
        <v>14</v>
      </c>
      <c r="X64" s="487">
        <v>13</v>
      </c>
    </row>
    <row r="65" spans="1:24" ht="12.75" customHeight="1">
      <c r="A65" s="514" t="s">
        <v>1075</v>
      </c>
      <c r="B65" s="515"/>
      <c r="C65" s="516">
        <v>62</v>
      </c>
      <c r="D65" s="516">
        <v>33</v>
      </c>
      <c r="E65" s="518">
        <v>29</v>
      </c>
      <c r="F65" s="516">
        <v>5</v>
      </c>
      <c r="G65" s="806">
        <f t="shared" si="0"/>
        <v>8.064516129032258</v>
      </c>
      <c r="H65" s="516">
        <v>2</v>
      </c>
      <c r="I65" s="518">
        <v>3</v>
      </c>
      <c r="J65" s="516">
        <v>51</v>
      </c>
      <c r="K65" s="516">
        <v>27</v>
      </c>
      <c r="L65" s="516">
        <v>24</v>
      </c>
      <c r="M65" s="517">
        <v>7</v>
      </c>
      <c r="N65" s="516">
        <v>4</v>
      </c>
      <c r="O65" s="518">
        <v>3</v>
      </c>
      <c r="P65" s="516">
        <v>24</v>
      </c>
      <c r="Q65" s="516">
        <v>11</v>
      </c>
      <c r="R65" s="518">
        <v>13</v>
      </c>
      <c r="S65" s="516">
        <v>20</v>
      </c>
      <c r="T65" s="516">
        <v>12</v>
      </c>
      <c r="U65" s="516">
        <v>8</v>
      </c>
      <c r="V65" s="517">
        <v>4</v>
      </c>
      <c r="W65" s="516">
        <v>3</v>
      </c>
      <c r="X65" s="516">
        <v>1</v>
      </c>
    </row>
    <row r="66" ht="10.5">
      <c r="I66" s="486" t="s">
        <v>720</v>
      </c>
    </row>
  </sheetData>
  <mergeCells count="8">
    <mergeCell ref="A4:B5"/>
    <mergeCell ref="F4:I4"/>
    <mergeCell ref="C4:E4"/>
    <mergeCell ref="V4:X4"/>
    <mergeCell ref="J4:L4"/>
    <mergeCell ref="P4:R4"/>
    <mergeCell ref="S4:U4"/>
    <mergeCell ref="N4:O4"/>
  </mergeCells>
  <hyperlinks>
    <hyperlink ref="A1" location="目次!A38" display="目次へ"/>
  </hyperlinks>
  <printOptions/>
  <pageMargins left="0.5905511811023623" right="0.5905511811023623" top="0.7874015748031497" bottom="0.3937007874015748" header="0.5118110236220472" footer="0.31496062992125984"/>
  <pageSetup firstPageNumber="44" useFirstPageNumber="1"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AC66"/>
  <sheetViews>
    <sheetView zoomScaleSheetLayoutView="100" workbookViewId="0" topLeftCell="A1">
      <selection activeCell="A1" sqref="A1"/>
    </sheetView>
  </sheetViews>
  <sheetFormatPr defaultColWidth="9.00390625" defaultRowHeight="13.5"/>
  <cols>
    <col min="1" max="1" width="9.125" style="486" customWidth="1"/>
    <col min="2" max="2" width="0.875" style="486" customWidth="1"/>
    <col min="3" max="3" width="7.625" style="486" customWidth="1"/>
    <col min="4" max="5" width="6.125" style="486" customWidth="1"/>
    <col min="6" max="6" width="7.625" style="486" customWidth="1"/>
    <col min="7" max="14" width="6.125" style="486" customWidth="1"/>
    <col min="15" max="15" width="6.625" style="486" customWidth="1"/>
    <col min="16" max="17" width="6.125" style="486" customWidth="1"/>
    <col min="18" max="18" width="6.625" style="486" customWidth="1"/>
    <col min="19" max="20" width="6.125" style="486" customWidth="1"/>
    <col min="21" max="21" width="5.625" style="487" customWidth="1"/>
    <col min="22" max="23" width="5.625" style="486" customWidth="1"/>
    <col min="24" max="26" width="6.125" style="486" customWidth="1"/>
    <col min="27" max="29" width="5.625" style="486" customWidth="1"/>
    <col min="30" max="16384" width="9.00390625" style="486" customWidth="1"/>
  </cols>
  <sheetData>
    <row r="1" ht="15" customHeight="1">
      <c r="A1" s="983" t="s">
        <v>605</v>
      </c>
    </row>
    <row r="2" spans="1:29" s="114" customFormat="1" ht="13.5">
      <c r="A2" s="839" t="s">
        <v>177</v>
      </c>
      <c r="I2" s="486"/>
      <c r="J2" s="486"/>
      <c r="K2" s="486"/>
      <c r="L2" s="486"/>
      <c r="M2" s="486"/>
      <c r="N2" s="486"/>
      <c r="O2" s="486"/>
      <c r="P2" s="486"/>
      <c r="Q2" s="486"/>
      <c r="R2" s="486"/>
      <c r="S2" s="486"/>
      <c r="T2" s="486"/>
      <c r="U2" s="487"/>
      <c r="V2" s="486"/>
      <c r="W2" s="486"/>
      <c r="X2" s="486"/>
      <c r="Y2" s="486"/>
      <c r="Z2" s="486"/>
      <c r="AA2" s="486"/>
      <c r="AB2" s="486"/>
      <c r="AC2" s="486"/>
    </row>
    <row r="3" ht="6" customHeight="1"/>
    <row r="4" spans="1:29" ht="12.75" customHeight="1">
      <c r="A4" s="1163" t="s">
        <v>977</v>
      </c>
      <c r="B4" s="1164"/>
      <c r="C4" s="990" t="s">
        <v>885</v>
      </c>
      <c r="D4" s="990" t="s">
        <v>885</v>
      </c>
      <c r="E4" s="990" t="s">
        <v>885</v>
      </c>
      <c r="F4" s="990" t="s">
        <v>886</v>
      </c>
      <c r="G4" s="990"/>
      <c r="H4" s="990"/>
      <c r="I4" s="1171" t="s">
        <v>464</v>
      </c>
      <c r="J4" s="1224"/>
      <c r="K4" s="1002"/>
      <c r="L4" s="1171" t="s">
        <v>887</v>
      </c>
      <c r="M4" s="1224"/>
      <c r="N4" s="1224"/>
      <c r="O4" s="1171" t="s">
        <v>888</v>
      </c>
      <c r="P4" s="1224"/>
      <c r="Q4" s="1002"/>
      <c r="R4" s="990" t="s">
        <v>889</v>
      </c>
      <c r="S4" s="990"/>
      <c r="T4" s="990"/>
      <c r="U4" s="990" t="s">
        <v>514</v>
      </c>
      <c r="V4" s="990"/>
      <c r="W4" s="990"/>
      <c r="X4" s="1002" t="s">
        <v>890</v>
      </c>
      <c r="Y4" s="990"/>
      <c r="Z4" s="1171"/>
      <c r="AA4" s="990" t="s">
        <v>891</v>
      </c>
      <c r="AB4" s="990"/>
      <c r="AC4" s="1171"/>
    </row>
    <row r="5" spans="1:29" ht="12.75" customHeight="1">
      <c r="A5" s="1165"/>
      <c r="B5" s="1166"/>
      <c r="C5" s="140" t="s">
        <v>1068</v>
      </c>
      <c r="D5" s="140" t="s">
        <v>286</v>
      </c>
      <c r="E5" s="140" t="s">
        <v>287</v>
      </c>
      <c r="F5" s="519" t="s">
        <v>1068</v>
      </c>
      <c r="G5" s="140" t="s">
        <v>286</v>
      </c>
      <c r="H5" s="140" t="s">
        <v>287</v>
      </c>
      <c r="I5" s="140" t="s">
        <v>1068</v>
      </c>
      <c r="J5" s="140" t="s">
        <v>286</v>
      </c>
      <c r="K5" s="140" t="s">
        <v>287</v>
      </c>
      <c r="L5" s="140" t="s">
        <v>1068</v>
      </c>
      <c r="M5" s="140" t="s">
        <v>286</v>
      </c>
      <c r="N5" s="811" t="s">
        <v>287</v>
      </c>
      <c r="O5" s="140" t="s">
        <v>1068</v>
      </c>
      <c r="P5" s="140" t="s">
        <v>286</v>
      </c>
      <c r="Q5" s="140" t="s">
        <v>287</v>
      </c>
      <c r="R5" s="140" t="s">
        <v>1068</v>
      </c>
      <c r="S5" s="140" t="s">
        <v>286</v>
      </c>
      <c r="T5" s="140" t="s">
        <v>287</v>
      </c>
      <c r="U5" s="140" t="s">
        <v>1068</v>
      </c>
      <c r="V5" s="140" t="s">
        <v>286</v>
      </c>
      <c r="W5" s="140" t="s">
        <v>287</v>
      </c>
      <c r="X5" s="519" t="s">
        <v>1068</v>
      </c>
      <c r="Y5" s="140" t="s">
        <v>286</v>
      </c>
      <c r="Z5" s="811" t="s">
        <v>287</v>
      </c>
      <c r="AA5" s="140" t="s">
        <v>1068</v>
      </c>
      <c r="AB5" s="140" t="s">
        <v>286</v>
      </c>
      <c r="AC5" s="811" t="s">
        <v>287</v>
      </c>
    </row>
    <row r="6" spans="1:29" ht="12.75" customHeight="1">
      <c r="A6" s="490" t="s">
        <v>496</v>
      </c>
      <c r="B6" s="491"/>
      <c r="C6" s="535">
        <v>80390</v>
      </c>
      <c r="D6" s="535">
        <v>35802</v>
      </c>
      <c r="E6" s="827">
        <v>44588</v>
      </c>
      <c r="F6" s="535">
        <v>74723</v>
      </c>
      <c r="G6" s="535">
        <v>32934</v>
      </c>
      <c r="H6" s="756">
        <v>41789</v>
      </c>
      <c r="I6" s="535">
        <v>3394</v>
      </c>
      <c r="J6" s="535">
        <v>1384</v>
      </c>
      <c r="K6" s="756">
        <v>2010</v>
      </c>
      <c r="L6" s="535">
        <v>20677</v>
      </c>
      <c r="M6" s="535">
        <v>7671</v>
      </c>
      <c r="N6" s="753">
        <v>13006</v>
      </c>
      <c r="O6" s="813">
        <v>12059</v>
      </c>
      <c r="P6" s="753">
        <v>1847</v>
      </c>
      <c r="Q6" s="751">
        <v>10212</v>
      </c>
      <c r="R6" s="535">
        <v>30597</v>
      </c>
      <c r="S6" s="535">
        <v>18473</v>
      </c>
      <c r="T6" s="751">
        <v>12124</v>
      </c>
      <c r="U6" s="535">
        <v>7996</v>
      </c>
      <c r="V6" s="535">
        <v>3559</v>
      </c>
      <c r="W6" s="827">
        <v>4437</v>
      </c>
      <c r="X6" s="753">
        <v>5605</v>
      </c>
      <c r="Y6" s="753">
        <v>2839</v>
      </c>
      <c r="Z6" s="903">
        <v>2766</v>
      </c>
      <c r="AA6" s="753">
        <v>57</v>
      </c>
      <c r="AB6" s="753">
        <v>26</v>
      </c>
      <c r="AC6" s="753">
        <v>31</v>
      </c>
    </row>
    <row r="7" spans="1:29" ht="12.75" customHeight="1">
      <c r="A7" s="497" t="s">
        <v>983</v>
      </c>
      <c r="B7" s="498"/>
      <c r="C7" s="545">
        <v>408</v>
      </c>
      <c r="D7" s="545">
        <v>173</v>
      </c>
      <c r="E7" s="828">
        <v>235</v>
      </c>
      <c r="F7" s="545">
        <v>376</v>
      </c>
      <c r="G7" s="545">
        <v>158</v>
      </c>
      <c r="H7" s="754">
        <v>218</v>
      </c>
      <c r="I7" s="545">
        <v>6</v>
      </c>
      <c r="J7" s="545">
        <v>1</v>
      </c>
      <c r="K7" s="754">
        <v>5</v>
      </c>
      <c r="L7" s="545">
        <v>79</v>
      </c>
      <c r="M7" s="545">
        <v>25</v>
      </c>
      <c r="N7" s="545">
        <v>54</v>
      </c>
      <c r="O7" s="814">
        <v>83</v>
      </c>
      <c r="P7" s="545">
        <v>14</v>
      </c>
      <c r="Q7" s="754">
        <v>69</v>
      </c>
      <c r="R7" s="545">
        <v>176</v>
      </c>
      <c r="S7" s="545">
        <v>105</v>
      </c>
      <c r="T7" s="754">
        <v>71</v>
      </c>
      <c r="U7" s="545">
        <v>32</v>
      </c>
      <c r="V7" s="545">
        <v>13</v>
      </c>
      <c r="W7" s="828">
        <v>19</v>
      </c>
      <c r="X7" s="545">
        <v>31</v>
      </c>
      <c r="Y7" s="545">
        <v>14</v>
      </c>
      <c r="Z7" s="828">
        <v>17</v>
      </c>
      <c r="AA7" s="545" t="s">
        <v>319</v>
      </c>
      <c r="AB7" s="545" t="s">
        <v>319</v>
      </c>
      <c r="AC7" s="545" t="s">
        <v>319</v>
      </c>
    </row>
    <row r="8" spans="1:29" ht="12.75" customHeight="1">
      <c r="A8" s="490" t="s">
        <v>984</v>
      </c>
      <c r="B8" s="502"/>
      <c r="C8" s="535">
        <v>475</v>
      </c>
      <c r="D8" s="535">
        <v>212</v>
      </c>
      <c r="E8" s="827">
        <v>263</v>
      </c>
      <c r="F8" s="535">
        <v>449</v>
      </c>
      <c r="G8" s="535">
        <v>196</v>
      </c>
      <c r="H8" s="756">
        <v>253</v>
      </c>
      <c r="I8" s="535">
        <v>14</v>
      </c>
      <c r="J8" s="535">
        <v>3</v>
      </c>
      <c r="K8" s="756">
        <v>11</v>
      </c>
      <c r="L8" s="535">
        <v>101</v>
      </c>
      <c r="M8" s="535">
        <v>38</v>
      </c>
      <c r="N8" s="535">
        <v>63</v>
      </c>
      <c r="O8" s="799">
        <v>70</v>
      </c>
      <c r="P8" s="535">
        <v>9</v>
      </c>
      <c r="Q8" s="756">
        <v>61</v>
      </c>
      <c r="R8" s="535">
        <v>238</v>
      </c>
      <c r="S8" s="535">
        <v>133</v>
      </c>
      <c r="T8" s="756">
        <v>105</v>
      </c>
      <c r="U8" s="535">
        <v>26</v>
      </c>
      <c r="V8" s="535">
        <v>13</v>
      </c>
      <c r="W8" s="827">
        <v>13</v>
      </c>
      <c r="X8" s="535">
        <v>26</v>
      </c>
      <c r="Y8" s="535">
        <v>16</v>
      </c>
      <c r="Z8" s="827">
        <v>10</v>
      </c>
      <c r="AA8" s="535" t="s">
        <v>319</v>
      </c>
      <c r="AB8" s="535" t="s">
        <v>319</v>
      </c>
      <c r="AC8" s="535" t="s">
        <v>319</v>
      </c>
    </row>
    <row r="9" spans="1:29" ht="12.75" customHeight="1">
      <c r="A9" s="490" t="s">
        <v>985</v>
      </c>
      <c r="B9" s="502"/>
      <c r="C9" s="535">
        <v>678</v>
      </c>
      <c r="D9" s="535">
        <v>304</v>
      </c>
      <c r="E9" s="827">
        <v>374</v>
      </c>
      <c r="F9" s="535">
        <v>651</v>
      </c>
      <c r="G9" s="535">
        <v>289</v>
      </c>
      <c r="H9" s="756">
        <v>362</v>
      </c>
      <c r="I9" s="535">
        <v>15</v>
      </c>
      <c r="J9" s="535">
        <v>5</v>
      </c>
      <c r="K9" s="756">
        <v>10</v>
      </c>
      <c r="L9" s="535">
        <v>146</v>
      </c>
      <c r="M9" s="535">
        <v>52</v>
      </c>
      <c r="N9" s="535">
        <v>94</v>
      </c>
      <c r="O9" s="799">
        <v>116</v>
      </c>
      <c r="P9" s="535">
        <v>16</v>
      </c>
      <c r="Q9" s="756">
        <v>100</v>
      </c>
      <c r="R9" s="535">
        <v>331</v>
      </c>
      <c r="S9" s="535">
        <v>198</v>
      </c>
      <c r="T9" s="756">
        <v>133</v>
      </c>
      <c r="U9" s="535">
        <v>43</v>
      </c>
      <c r="V9" s="535">
        <v>18</v>
      </c>
      <c r="W9" s="827">
        <v>25</v>
      </c>
      <c r="X9" s="535">
        <v>26</v>
      </c>
      <c r="Y9" s="535">
        <v>14</v>
      </c>
      <c r="Z9" s="827">
        <v>12</v>
      </c>
      <c r="AA9" s="535">
        <v>1</v>
      </c>
      <c r="AB9" s="535">
        <v>1</v>
      </c>
      <c r="AC9" s="535" t="s">
        <v>319</v>
      </c>
    </row>
    <row r="10" spans="1:29" ht="12.75" customHeight="1">
      <c r="A10" s="490" t="s">
        <v>986</v>
      </c>
      <c r="B10" s="502"/>
      <c r="C10" s="535">
        <v>546</v>
      </c>
      <c r="D10" s="535">
        <v>229</v>
      </c>
      <c r="E10" s="827">
        <v>317</v>
      </c>
      <c r="F10" s="535">
        <v>508</v>
      </c>
      <c r="G10" s="535">
        <v>210</v>
      </c>
      <c r="H10" s="756">
        <v>298</v>
      </c>
      <c r="I10" s="535">
        <v>9</v>
      </c>
      <c r="J10" s="535">
        <v>4</v>
      </c>
      <c r="K10" s="756">
        <v>5</v>
      </c>
      <c r="L10" s="535">
        <v>72</v>
      </c>
      <c r="M10" s="535">
        <v>24</v>
      </c>
      <c r="N10" s="535">
        <v>48</v>
      </c>
      <c r="O10" s="799">
        <v>59</v>
      </c>
      <c r="P10" s="535">
        <v>5</v>
      </c>
      <c r="Q10" s="756">
        <v>54</v>
      </c>
      <c r="R10" s="535">
        <v>290</v>
      </c>
      <c r="S10" s="535">
        <v>160</v>
      </c>
      <c r="T10" s="756">
        <v>130</v>
      </c>
      <c r="U10" s="535">
        <v>78</v>
      </c>
      <c r="V10" s="535">
        <v>17</v>
      </c>
      <c r="W10" s="827">
        <v>61</v>
      </c>
      <c r="X10" s="535">
        <v>36</v>
      </c>
      <c r="Y10" s="535">
        <v>18</v>
      </c>
      <c r="Z10" s="827">
        <v>18</v>
      </c>
      <c r="AA10" s="535">
        <v>2</v>
      </c>
      <c r="AB10" s="535">
        <v>1</v>
      </c>
      <c r="AC10" s="535">
        <v>1</v>
      </c>
    </row>
    <row r="11" spans="1:29" ht="12.75" customHeight="1">
      <c r="A11" s="505" t="s">
        <v>987</v>
      </c>
      <c r="B11" s="506"/>
      <c r="C11" s="525">
        <v>200</v>
      </c>
      <c r="D11" s="525">
        <v>191</v>
      </c>
      <c r="E11" s="829">
        <v>9</v>
      </c>
      <c r="F11" s="525">
        <v>193</v>
      </c>
      <c r="G11" s="525">
        <v>184</v>
      </c>
      <c r="H11" s="605">
        <v>9</v>
      </c>
      <c r="I11" s="525" t="s">
        <v>319</v>
      </c>
      <c r="J11" s="525" t="s">
        <v>319</v>
      </c>
      <c r="K11" s="605" t="s">
        <v>319</v>
      </c>
      <c r="L11" s="525">
        <v>91</v>
      </c>
      <c r="M11" s="525">
        <v>83</v>
      </c>
      <c r="N11" s="525">
        <v>8</v>
      </c>
      <c r="O11" s="608">
        <v>5</v>
      </c>
      <c r="P11" s="525">
        <v>5</v>
      </c>
      <c r="Q11" s="605" t="s">
        <v>319</v>
      </c>
      <c r="R11" s="525">
        <v>95</v>
      </c>
      <c r="S11" s="525">
        <v>94</v>
      </c>
      <c r="T11" s="605">
        <v>1</v>
      </c>
      <c r="U11" s="525">
        <v>2</v>
      </c>
      <c r="V11" s="525">
        <v>2</v>
      </c>
      <c r="W11" s="829" t="s">
        <v>319</v>
      </c>
      <c r="X11" s="525">
        <v>7</v>
      </c>
      <c r="Y11" s="525">
        <v>7</v>
      </c>
      <c r="Z11" s="829" t="s">
        <v>319</v>
      </c>
      <c r="AA11" s="525" t="s">
        <v>319</v>
      </c>
      <c r="AB11" s="525" t="s">
        <v>319</v>
      </c>
      <c r="AC11" s="525" t="s">
        <v>319</v>
      </c>
    </row>
    <row r="12" spans="1:29" ht="12.75" customHeight="1">
      <c r="A12" s="490" t="s">
        <v>988</v>
      </c>
      <c r="B12" s="502"/>
      <c r="C12" s="535">
        <v>5799</v>
      </c>
      <c r="D12" s="535">
        <v>2560</v>
      </c>
      <c r="E12" s="827">
        <v>3239</v>
      </c>
      <c r="F12" s="535">
        <v>5331</v>
      </c>
      <c r="G12" s="535">
        <v>2324</v>
      </c>
      <c r="H12" s="756">
        <v>3007</v>
      </c>
      <c r="I12" s="535">
        <v>178</v>
      </c>
      <c r="J12" s="535">
        <v>65</v>
      </c>
      <c r="K12" s="756">
        <v>113</v>
      </c>
      <c r="L12" s="535">
        <v>1223</v>
      </c>
      <c r="M12" s="535">
        <v>447</v>
      </c>
      <c r="N12" s="535">
        <v>776</v>
      </c>
      <c r="O12" s="799">
        <v>943</v>
      </c>
      <c r="P12" s="535">
        <v>117</v>
      </c>
      <c r="Q12" s="756">
        <v>826</v>
      </c>
      <c r="R12" s="535">
        <v>2302</v>
      </c>
      <c r="S12" s="535">
        <v>1382</v>
      </c>
      <c r="T12" s="756">
        <v>920</v>
      </c>
      <c r="U12" s="535">
        <v>685</v>
      </c>
      <c r="V12" s="535">
        <v>313</v>
      </c>
      <c r="W12" s="827">
        <v>372</v>
      </c>
      <c r="X12" s="535">
        <v>463</v>
      </c>
      <c r="Y12" s="535">
        <v>234</v>
      </c>
      <c r="Z12" s="827">
        <v>229</v>
      </c>
      <c r="AA12" s="535">
        <v>5</v>
      </c>
      <c r="AB12" s="535">
        <v>2</v>
      </c>
      <c r="AC12" s="535">
        <v>3</v>
      </c>
    </row>
    <row r="13" spans="1:29" ht="12.75" customHeight="1">
      <c r="A13" s="490" t="s">
        <v>989</v>
      </c>
      <c r="B13" s="502"/>
      <c r="C13" s="535">
        <v>1537</v>
      </c>
      <c r="D13" s="535">
        <v>697</v>
      </c>
      <c r="E13" s="827">
        <v>840</v>
      </c>
      <c r="F13" s="535">
        <v>1429</v>
      </c>
      <c r="G13" s="535">
        <v>637</v>
      </c>
      <c r="H13" s="756">
        <v>792</v>
      </c>
      <c r="I13" s="535">
        <v>20</v>
      </c>
      <c r="J13" s="535">
        <v>7</v>
      </c>
      <c r="K13" s="756">
        <v>13</v>
      </c>
      <c r="L13" s="535">
        <v>258</v>
      </c>
      <c r="M13" s="535">
        <v>70</v>
      </c>
      <c r="N13" s="535">
        <v>188</v>
      </c>
      <c r="O13" s="799">
        <v>195</v>
      </c>
      <c r="P13" s="535">
        <v>24</v>
      </c>
      <c r="Q13" s="756">
        <v>171</v>
      </c>
      <c r="R13" s="535">
        <v>811</v>
      </c>
      <c r="S13" s="535">
        <v>471</v>
      </c>
      <c r="T13" s="756">
        <v>340</v>
      </c>
      <c r="U13" s="535">
        <v>145</v>
      </c>
      <c r="V13" s="535">
        <v>65</v>
      </c>
      <c r="W13" s="827">
        <v>80</v>
      </c>
      <c r="X13" s="535">
        <v>107</v>
      </c>
      <c r="Y13" s="535">
        <v>59</v>
      </c>
      <c r="Z13" s="827">
        <v>48</v>
      </c>
      <c r="AA13" s="535">
        <v>1</v>
      </c>
      <c r="AB13" s="535">
        <v>1</v>
      </c>
      <c r="AC13" s="535" t="s">
        <v>319</v>
      </c>
    </row>
    <row r="14" spans="1:29" ht="12.75" customHeight="1">
      <c r="A14" s="490" t="s">
        <v>990</v>
      </c>
      <c r="B14" s="502"/>
      <c r="C14" s="535">
        <v>1100</v>
      </c>
      <c r="D14" s="535">
        <v>485</v>
      </c>
      <c r="E14" s="827">
        <v>615</v>
      </c>
      <c r="F14" s="535">
        <v>1015</v>
      </c>
      <c r="G14" s="535">
        <v>443</v>
      </c>
      <c r="H14" s="756">
        <v>572</v>
      </c>
      <c r="I14" s="535">
        <v>26</v>
      </c>
      <c r="J14" s="535">
        <v>12</v>
      </c>
      <c r="K14" s="756">
        <v>14</v>
      </c>
      <c r="L14" s="535">
        <v>162</v>
      </c>
      <c r="M14" s="535">
        <v>59</v>
      </c>
      <c r="N14" s="535">
        <v>103</v>
      </c>
      <c r="O14" s="799">
        <v>167</v>
      </c>
      <c r="P14" s="535">
        <v>16</v>
      </c>
      <c r="Q14" s="756">
        <v>151</v>
      </c>
      <c r="R14" s="535">
        <v>539</v>
      </c>
      <c r="S14" s="535">
        <v>303</v>
      </c>
      <c r="T14" s="756">
        <v>236</v>
      </c>
      <c r="U14" s="535">
        <v>121</v>
      </c>
      <c r="V14" s="535">
        <v>53</v>
      </c>
      <c r="W14" s="827">
        <v>68</v>
      </c>
      <c r="X14" s="535">
        <v>85</v>
      </c>
      <c r="Y14" s="535">
        <v>42</v>
      </c>
      <c r="Z14" s="827">
        <v>43</v>
      </c>
      <c r="AA14" s="535" t="s">
        <v>319</v>
      </c>
      <c r="AB14" s="535" t="s">
        <v>319</v>
      </c>
      <c r="AC14" s="535" t="s">
        <v>319</v>
      </c>
    </row>
    <row r="15" spans="1:29" ht="12.75" customHeight="1">
      <c r="A15" s="490" t="s">
        <v>991</v>
      </c>
      <c r="B15" s="502"/>
      <c r="C15" s="535">
        <v>2592</v>
      </c>
      <c r="D15" s="535">
        <v>1136</v>
      </c>
      <c r="E15" s="827">
        <v>1456</v>
      </c>
      <c r="F15" s="535">
        <v>2406</v>
      </c>
      <c r="G15" s="535">
        <v>1041</v>
      </c>
      <c r="H15" s="756">
        <v>1365</v>
      </c>
      <c r="I15" s="535">
        <v>61</v>
      </c>
      <c r="J15" s="535">
        <v>26</v>
      </c>
      <c r="K15" s="756">
        <v>35</v>
      </c>
      <c r="L15" s="535">
        <v>571</v>
      </c>
      <c r="M15" s="535">
        <v>188</v>
      </c>
      <c r="N15" s="535">
        <v>383</v>
      </c>
      <c r="O15" s="799">
        <v>389</v>
      </c>
      <c r="P15" s="535">
        <v>46</v>
      </c>
      <c r="Q15" s="756">
        <v>343</v>
      </c>
      <c r="R15" s="535">
        <v>1203</v>
      </c>
      <c r="S15" s="535">
        <v>696</v>
      </c>
      <c r="T15" s="756">
        <v>507</v>
      </c>
      <c r="U15" s="535">
        <v>182</v>
      </c>
      <c r="V15" s="535">
        <v>85</v>
      </c>
      <c r="W15" s="827">
        <v>97</v>
      </c>
      <c r="X15" s="535">
        <v>186</v>
      </c>
      <c r="Y15" s="535">
        <v>95</v>
      </c>
      <c r="Z15" s="827">
        <v>91</v>
      </c>
      <c r="AA15" s="535" t="s">
        <v>319</v>
      </c>
      <c r="AB15" s="535" t="s">
        <v>319</v>
      </c>
      <c r="AC15" s="535" t="s">
        <v>319</v>
      </c>
    </row>
    <row r="16" spans="1:29" ht="12.75" customHeight="1">
      <c r="A16" s="490" t="s">
        <v>992</v>
      </c>
      <c r="B16" s="502"/>
      <c r="C16" s="535">
        <v>1985</v>
      </c>
      <c r="D16" s="535">
        <v>868</v>
      </c>
      <c r="E16" s="827">
        <v>1117</v>
      </c>
      <c r="F16" s="535">
        <v>1845</v>
      </c>
      <c r="G16" s="535">
        <v>795</v>
      </c>
      <c r="H16" s="756">
        <v>1050</v>
      </c>
      <c r="I16" s="535">
        <v>69</v>
      </c>
      <c r="J16" s="535">
        <v>22</v>
      </c>
      <c r="K16" s="756">
        <v>47</v>
      </c>
      <c r="L16" s="535">
        <v>446</v>
      </c>
      <c r="M16" s="535">
        <v>151</v>
      </c>
      <c r="N16" s="535">
        <v>295</v>
      </c>
      <c r="O16" s="799">
        <v>306</v>
      </c>
      <c r="P16" s="535">
        <v>45</v>
      </c>
      <c r="Q16" s="756">
        <v>261</v>
      </c>
      <c r="R16" s="535">
        <v>858</v>
      </c>
      <c r="S16" s="535">
        <v>502</v>
      </c>
      <c r="T16" s="756">
        <v>356</v>
      </c>
      <c r="U16" s="535">
        <v>166</v>
      </c>
      <c r="V16" s="535">
        <v>75</v>
      </c>
      <c r="W16" s="827">
        <v>91</v>
      </c>
      <c r="X16" s="535">
        <v>139</v>
      </c>
      <c r="Y16" s="535">
        <v>72</v>
      </c>
      <c r="Z16" s="827">
        <v>67</v>
      </c>
      <c r="AA16" s="535">
        <v>1</v>
      </c>
      <c r="AB16" s="535">
        <v>1</v>
      </c>
      <c r="AC16" s="535" t="s">
        <v>319</v>
      </c>
    </row>
    <row r="17" spans="1:29" ht="12.75" customHeight="1">
      <c r="A17" s="497" t="s">
        <v>993</v>
      </c>
      <c r="B17" s="498"/>
      <c r="C17" s="545">
        <v>1671</v>
      </c>
      <c r="D17" s="545">
        <v>720</v>
      </c>
      <c r="E17" s="828">
        <v>951</v>
      </c>
      <c r="F17" s="545">
        <v>1555</v>
      </c>
      <c r="G17" s="545">
        <v>661</v>
      </c>
      <c r="H17" s="754">
        <v>894</v>
      </c>
      <c r="I17" s="545">
        <v>26</v>
      </c>
      <c r="J17" s="545">
        <v>14</v>
      </c>
      <c r="K17" s="754">
        <v>12</v>
      </c>
      <c r="L17" s="545">
        <v>303</v>
      </c>
      <c r="M17" s="545">
        <v>100</v>
      </c>
      <c r="N17" s="545">
        <v>203</v>
      </c>
      <c r="O17" s="814">
        <v>241</v>
      </c>
      <c r="P17" s="545">
        <v>31</v>
      </c>
      <c r="Q17" s="754">
        <v>210</v>
      </c>
      <c r="R17" s="545">
        <v>705</v>
      </c>
      <c r="S17" s="545">
        <v>402</v>
      </c>
      <c r="T17" s="754">
        <v>303</v>
      </c>
      <c r="U17" s="545">
        <v>280</v>
      </c>
      <c r="V17" s="545">
        <v>114</v>
      </c>
      <c r="W17" s="828">
        <v>166</v>
      </c>
      <c r="X17" s="545">
        <v>116</v>
      </c>
      <c r="Y17" s="545">
        <v>59</v>
      </c>
      <c r="Z17" s="828">
        <v>57</v>
      </c>
      <c r="AA17" s="545" t="s">
        <v>319</v>
      </c>
      <c r="AB17" s="545" t="s">
        <v>319</v>
      </c>
      <c r="AC17" s="545" t="s">
        <v>319</v>
      </c>
    </row>
    <row r="18" spans="1:29" ht="12.75" customHeight="1">
      <c r="A18" s="490" t="s">
        <v>994</v>
      </c>
      <c r="B18" s="502"/>
      <c r="C18" s="535">
        <v>1153</v>
      </c>
      <c r="D18" s="535">
        <v>501</v>
      </c>
      <c r="E18" s="827">
        <v>652</v>
      </c>
      <c r="F18" s="535">
        <v>1075</v>
      </c>
      <c r="G18" s="535">
        <v>461</v>
      </c>
      <c r="H18" s="756">
        <v>614</v>
      </c>
      <c r="I18" s="535">
        <v>33</v>
      </c>
      <c r="J18" s="535">
        <v>11</v>
      </c>
      <c r="K18" s="756">
        <v>22</v>
      </c>
      <c r="L18" s="535">
        <v>282</v>
      </c>
      <c r="M18" s="535">
        <v>102</v>
      </c>
      <c r="N18" s="535">
        <v>180</v>
      </c>
      <c r="O18" s="799">
        <v>161</v>
      </c>
      <c r="P18" s="535">
        <v>16</v>
      </c>
      <c r="Q18" s="756">
        <v>145</v>
      </c>
      <c r="R18" s="535">
        <v>527</v>
      </c>
      <c r="S18" s="535">
        <v>300</v>
      </c>
      <c r="T18" s="756">
        <v>227</v>
      </c>
      <c r="U18" s="535">
        <v>72</v>
      </c>
      <c r="V18" s="535">
        <v>32</v>
      </c>
      <c r="W18" s="827">
        <v>40</v>
      </c>
      <c r="X18" s="535">
        <v>77</v>
      </c>
      <c r="Y18" s="535">
        <v>39</v>
      </c>
      <c r="Z18" s="827">
        <v>38</v>
      </c>
      <c r="AA18" s="535">
        <v>1</v>
      </c>
      <c r="AB18" s="535">
        <v>1</v>
      </c>
      <c r="AC18" s="535" t="s">
        <v>319</v>
      </c>
    </row>
    <row r="19" spans="1:29" ht="12.75" customHeight="1">
      <c r="A19" s="490" t="s">
        <v>995</v>
      </c>
      <c r="B19" s="502"/>
      <c r="C19" s="535">
        <v>1617</v>
      </c>
      <c r="D19" s="535">
        <v>703</v>
      </c>
      <c r="E19" s="827">
        <v>914</v>
      </c>
      <c r="F19" s="535">
        <v>1485</v>
      </c>
      <c r="G19" s="535">
        <v>640</v>
      </c>
      <c r="H19" s="756">
        <v>845</v>
      </c>
      <c r="I19" s="535">
        <v>17</v>
      </c>
      <c r="J19" s="535">
        <v>5</v>
      </c>
      <c r="K19" s="756">
        <v>12</v>
      </c>
      <c r="L19" s="535">
        <v>285</v>
      </c>
      <c r="M19" s="535">
        <v>90</v>
      </c>
      <c r="N19" s="535">
        <v>195</v>
      </c>
      <c r="O19" s="799">
        <v>230</v>
      </c>
      <c r="P19" s="535">
        <v>29</v>
      </c>
      <c r="Q19" s="756">
        <v>201</v>
      </c>
      <c r="R19" s="535">
        <v>722</v>
      </c>
      <c r="S19" s="535">
        <v>415</v>
      </c>
      <c r="T19" s="756">
        <v>307</v>
      </c>
      <c r="U19" s="535">
        <v>231</v>
      </c>
      <c r="V19" s="535">
        <v>101</v>
      </c>
      <c r="W19" s="827">
        <v>130</v>
      </c>
      <c r="X19" s="535">
        <v>130</v>
      </c>
      <c r="Y19" s="535">
        <v>62</v>
      </c>
      <c r="Z19" s="827">
        <v>68</v>
      </c>
      <c r="AA19" s="535">
        <v>1</v>
      </c>
      <c r="AB19" s="535" t="s">
        <v>319</v>
      </c>
      <c r="AC19" s="535">
        <v>1</v>
      </c>
    </row>
    <row r="20" spans="1:29" ht="12.75" customHeight="1">
      <c r="A20" s="490" t="s">
        <v>996</v>
      </c>
      <c r="B20" s="502"/>
      <c r="C20" s="535">
        <v>4030</v>
      </c>
      <c r="D20" s="535">
        <v>1808</v>
      </c>
      <c r="E20" s="827">
        <v>2222</v>
      </c>
      <c r="F20" s="535">
        <v>3781</v>
      </c>
      <c r="G20" s="535">
        <v>1674</v>
      </c>
      <c r="H20" s="756">
        <v>2107</v>
      </c>
      <c r="I20" s="535">
        <v>74</v>
      </c>
      <c r="J20" s="535">
        <v>28</v>
      </c>
      <c r="K20" s="756">
        <v>46</v>
      </c>
      <c r="L20" s="535">
        <v>787</v>
      </c>
      <c r="M20" s="535">
        <v>244</v>
      </c>
      <c r="N20" s="535">
        <v>543</v>
      </c>
      <c r="O20" s="799">
        <v>611</v>
      </c>
      <c r="P20" s="535">
        <v>74</v>
      </c>
      <c r="Q20" s="756">
        <v>537</v>
      </c>
      <c r="R20" s="535">
        <v>1927</v>
      </c>
      <c r="S20" s="535">
        <v>1149</v>
      </c>
      <c r="T20" s="756">
        <v>778</v>
      </c>
      <c r="U20" s="535">
        <v>382</v>
      </c>
      <c r="V20" s="535">
        <v>179</v>
      </c>
      <c r="W20" s="827">
        <v>203</v>
      </c>
      <c r="X20" s="535">
        <v>241</v>
      </c>
      <c r="Y20" s="535">
        <v>129</v>
      </c>
      <c r="Z20" s="827">
        <v>112</v>
      </c>
      <c r="AA20" s="535">
        <v>8</v>
      </c>
      <c r="AB20" s="535">
        <v>5</v>
      </c>
      <c r="AC20" s="535">
        <v>3</v>
      </c>
    </row>
    <row r="21" spans="1:29" ht="12.75" customHeight="1">
      <c r="A21" s="505" t="s">
        <v>997</v>
      </c>
      <c r="B21" s="506"/>
      <c r="C21" s="525">
        <v>1254</v>
      </c>
      <c r="D21" s="525">
        <v>546</v>
      </c>
      <c r="E21" s="829">
        <v>708</v>
      </c>
      <c r="F21" s="525">
        <v>1184</v>
      </c>
      <c r="G21" s="525">
        <v>506</v>
      </c>
      <c r="H21" s="605">
        <v>678</v>
      </c>
      <c r="I21" s="525">
        <v>20</v>
      </c>
      <c r="J21" s="525">
        <v>5</v>
      </c>
      <c r="K21" s="605">
        <v>15</v>
      </c>
      <c r="L21" s="525">
        <v>230</v>
      </c>
      <c r="M21" s="525">
        <v>70</v>
      </c>
      <c r="N21" s="525">
        <v>160</v>
      </c>
      <c r="O21" s="608">
        <v>189</v>
      </c>
      <c r="P21" s="525">
        <v>29</v>
      </c>
      <c r="Q21" s="605">
        <v>160</v>
      </c>
      <c r="R21" s="525">
        <v>584</v>
      </c>
      <c r="S21" s="525">
        <v>331</v>
      </c>
      <c r="T21" s="605">
        <v>253</v>
      </c>
      <c r="U21" s="525">
        <v>161</v>
      </c>
      <c r="V21" s="525">
        <v>71</v>
      </c>
      <c r="W21" s="829">
        <v>90</v>
      </c>
      <c r="X21" s="525">
        <v>70</v>
      </c>
      <c r="Y21" s="525">
        <v>40</v>
      </c>
      <c r="Z21" s="829">
        <v>30</v>
      </c>
      <c r="AA21" s="525" t="s">
        <v>319</v>
      </c>
      <c r="AB21" s="525" t="s">
        <v>319</v>
      </c>
      <c r="AC21" s="525" t="s">
        <v>319</v>
      </c>
    </row>
    <row r="22" spans="1:29" ht="12.75" customHeight="1">
      <c r="A22" s="490" t="s">
        <v>998</v>
      </c>
      <c r="B22" s="502"/>
      <c r="C22" s="535">
        <v>2106</v>
      </c>
      <c r="D22" s="535">
        <v>900</v>
      </c>
      <c r="E22" s="827">
        <v>1206</v>
      </c>
      <c r="F22" s="535">
        <v>1975</v>
      </c>
      <c r="G22" s="535">
        <v>836</v>
      </c>
      <c r="H22" s="756">
        <v>1139</v>
      </c>
      <c r="I22" s="535">
        <v>52</v>
      </c>
      <c r="J22" s="535">
        <v>21</v>
      </c>
      <c r="K22" s="756">
        <v>31</v>
      </c>
      <c r="L22" s="535">
        <v>513</v>
      </c>
      <c r="M22" s="535">
        <v>149</v>
      </c>
      <c r="N22" s="535">
        <v>364</v>
      </c>
      <c r="O22" s="799">
        <v>292</v>
      </c>
      <c r="P22" s="535">
        <v>53</v>
      </c>
      <c r="Q22" s="756">
        <v>239</v>
      </c>
      <c r="R22" s="535">
        <v>904</v>
      </c>
      <c r="S22" s="535">
        <v>510</v>
      </c>
      <c r="T22" s="756">
        <v>394</v>
      </c>
      <c r="U22" s="535">
        <v>214</v>
      </c>
      <c r="V22" s="535">
        <v>103</v>
      </c>
      <c r="W22" s="827">
        <v>111</v>
      </c>
      <c r="X22" s="535">
        <v>126</v>
      </c>
      <c r="Y22" s="535">
        <v>62</v>
      </c>
      <c r="Z22" s="827">
        <v>64</v>
      </c>
      <c r="AA22" s="535">
        <v>5</v>
      </c>
      <c r="AB22" s="535">
        <v>2</v>
      </c>
      <c r="AC22" s="535">
        <v>3</v>
      </c>
    </row>
    <row r="23" spans="1:29" ht="12.75" customHeight="1">
      <c r="A23" s="490" t="s">
        <v>999</v>
      </c>
      <c r="B23" s="502"/>
      <c r="C23" s="535">
        <v>777</v>
      </c>
      <c r="D23" s="535">
        <v>340</v>
      </c>
      <c r="E23" s="827">
        <v>437</v>
      </c>
      <c r="F23" s="535">
        <v>735</v>
      </c>
      <c r="G23" s="535">
        <v>321</v>
      </c>
      <c r="H23" s="756">
        <v>414</v>
      </c>
      <c r="I23" s="535">
        <v>17</v>
      </c>
      <c r="J23" s="535">
        <v>7</v>
      </c>
      <c r="K23" s="756">
        <v>10</v>
      </c>
      <c r="L23" s="535">
        <v>134</v>
      </c>
      <c r="M23" s="535">
        <v>39</v>
      </c>
      <c r="N23" s="535">
        <v>95</v>
      </c>
      <c r="O23" s="799">
        <v>107</v>
      </c>
      <c r="P23" s="535">
        <v>10</v>
      </c>
      <c r="Q23" s="756">
        <v>97</v>
      </c>
      <c r="R23" s="535">
        <v>359</v>
      </c>
      <c r="S23" s="535">
        <v>210</v>
      </c>
      <c r="T23" s="756">
        <v>149</v>
      </c>
      <c r="U23" s="535">
        <v>118</v>
      </c>
      <c r="V23" s="535">
        <v>55</v>
      </c>
      <c r="W23" s="827">
        <v>63</v>
      </c>
      <c r="X23" s="535">
        <v>42</v>
      </c>
      <c r="Y23" s="535">
        <v>19</v>
      </c>
      <c r="Z23" s="827">
        <v>23</v>
      </c>
      <c r="AA23" s="535" t="s">
        <v>319</v>
      </c>
      <c r="AB23" s="535" t="s">
        <v>319</v>
      </c>
      <c r="AC23" s="535" t="s">
        <v>319</v>
      </c>
    </row>
    <row r="24" spans="1:29" ht="12.75" customHeight="1">
      <c r="A24" s="490" t="s">
        <v>1000</v>
      </c>
      <c r="B24" s="502"/>
      <c r="C24" s="535">
        <v>1000</v>
      </c>
      <c r="D24" s="535">
        <v>426</v>
      </c>
      <c r="E24" s="827">
        <v>574</v>
      </c>
      <c r="F24" s="535">
        <v>937</v>
      </c>
      <c r="G24" s="535">
        <v>401</v>
      </c>
      <c r="H24" s="756">
        <v>536</v>
      </c>
      <c r="I24" s="535">
        <v>16</v>
      </c>
      <c r="J24" s="535">
        <v>11</v>
      </c>
      <c r="K24" s="756">
        <v>5</v>
      </c>
      <c r="L24" s="535">
        <v>188</v>
      </c>
      <c r="M24" s="535">
        <v>59</v>
      </c>
      <c r="N24" s="535">
        <v>129</v>
      </c>
      <c r="O24" s="799">
        <v>125</v>
      </c>
      <c r="P24" s="535">
        <v>10</v>
      </c>
      <c r="Q24" s="756">
        <v>115</v>
      </c>
      <c r="R24" s="535">
        <v>459</v>
      </c>
      <c r="S24" s="535">
        <v>253</v>
      </c>
      <c r="T24" s="756">
        <v>206</v>
      </c>
      <c r="U24" s="535">
        <v>149</v>
      </c>
      <c r="V24" s="535">
        <v>68</v>
      </c>
      <c r="W24" s="827">
        <v>81</v>
      </c>
      <c r="X24" s="535">
        <v>63</v>
      </c>
      <c r="Y24" s="535">
        <v>25</v>
      </c>
      <c r="Z24" s="827">
        <v>38</v>
      </c>
      <c r="AA24" s="535" t="s">
        <v>319</v>
      </c>
      <c r="AB24" s="535" t="s">
        <v>319</v>
      </c>
      <c r="AC24" s="535" t="s">
        <v>319</v>
      </c>
    </row>
    <row r="25" spans="1:29" ht="12.75" customHeight="1">
      <c r="A25" s="490" t="s">
        <v>1001</v>
      </c>
      <c r="B25" s="502"/>
      <c r="C25" s="535">
        <v>559</v>
      </c>
      <c r="D25" s="535">
        <v>239</v>
      </c>
      <c r="E25" s="827">
        <v>320</v>
      </c>
      <c r="F25" s="535">
        <v>508</v>
      </c>
      <c r="G25" s="535">
        <v>215</v>
      </c>
      <c r="H25" s="756">
        <v>293</v>
      </c>
      <c r="I25" s="535">
        <v>17</v>
      </c>
      <c r="J25" s="535">
        <v>5</v>
      </c>
      <c r="K25" s="756">
        <v>12</v>
      </c>
      <c r="L25" s="535">
        <v>109</v>
      </c>
      <c r="M25" s="535">
        <v>34</v>
      </c>
      <c r="N25" s="535">
        <v>75</v>
      </c>
      <c r="O25" s="799">
        <v>89</v>
      </c>
      <c r="P25" s="535">
        <v>11</v>
      </c>
      <c r="Q25" s="756">
        <v>78</v>
      </c>
      <c r="R25" s="535">
        <v>258</v>
      </c>
      <c r="S25" s="535">
        <v>149</v>
      </c>
      <c r="T25" s="756">
        <v>109</v>
      </c>
      <c r="U25" s="535">
        <v>35</v>
      </c>
      <c r="V25" s="535">
        <v>16</v>
      </c>
      <c r="W25" s="827">
        <v>19</v>
      </c>
      <c r="X25" s="535">
        <v>51</v>
      </c>
      <c r="Y25" s="535">
        <v>24</v>
      </c>
      <c r="Z25" s="827">
        <v>27</v>
      </c>
      <c r="AA25" s="535" t="s">
        <v>319</v>
      </c>
      <c r="AB25" s="535" t="s">
        <v>319</v>
      </c>
      <c r="AC25" s="535" t="s">
        <v>319</v>
      </c>
    </row>
    <row r="26" spans="1:29" ht="12.75" customHeight="1">
      <c r="A26" s="490" t="s">
        <v>1002</v>
      </c>
      <c r="B26" s="502"/>
      <c r="C26" s="535">
        <v>486</v>
      </c>
      <c r="D26" s="535">
        <v>215</v>
      </c>
      <c r="E26" s="827">
        <v>271</v>
      </c>
      <c r="F26" s="535">
        <v>443</v>
      </c>
      <c r="G26" s="535">
        <v>193</v>
      </c>
      <c r="H26" s="756">
        <v>250</v>
      </c>
      <c r="I26" s="535">
        <v>8</v>
      </c>
      <c r="J26" s="535">
        <v>4</v>
      </c>
      <c r="K26" s="756">
        <v>4</v>
      </c>
      <c r="L26" s="535">
        <v>72</v>
      </c>
      <c r="M26" s="535">
        <v>22</v>
      </c>
      <c r="N26" s="535">
        <v>50</v>
      </c>
      <c r="O26" s="799">
        <v>78</v>
      </c>
      <c r="P26" s="535">
        <v>13</v>
      </c>
      <c r="Q26" s="756">
        <v>65</v>
      </c>
      <c r="R26" s="535">
        <v>227</v>
      </c>
      <c r="S26" s="535">
        <v>125</v>
      </c>
      <c r="T26" s="756">
        <v>102</v>
      </c>
      <c r="U26" s="535">
        <v>58</v>
      </c>
      <c r="V26" s="535">
        <v>29</v>
      </c>
      <c r="W26" s="827">
        <v>29</v>
      </c>
      <c r="X26" s="535">
        <v>43</v>
      </c>
      <c r="Y26" s="535">
        <v>22</v>
      </c>
      <c r="Z26" s="827">
        <v>21</v>
      </c>
      <c r="AA26" s="535" t="s">
        <v>319</v>
      </c>
      <c r="AB26" s="535" t="s">
        <v>319</v>
      </c>
      <c r="AC26" s="535" t="s">
        <v>319</v>
      </c>
    </row>
    <row r="27" spans="1:29" ht="12.75" customHeight="1">
      <c r="A27" s="497" t="s">
        <v>1003</v>
      </c>
      <c r="B27" s="498"/>
      <c r="C27" s="545">
        <v>816</v>
      </c>
      <c r="D27" s="545">
        <v>368</v>
      </c>
      <c r="E27" s="828">
        <v>448</v>
      </c>
      <c r="F27" s="545">
        <v>731</v>
      </c>
      <c r="G27" s="545">
        <v>327</v>
      </c>
      <c r="H27" s="754">
        <v>404</v>
      </c>
      <c r="I27" s="545">
        <v>19</v>
      </c>
      <c r="J27" s="545">
        <v>11</v>
      </c>
      <c r="K27" s="754">
        <v>8</v>
      </c>
      <c r="L27" s="545">
        <v>156</v>
      </c>
      <c r="M27" s="545">
        <v>56</v>
      </c>
      <c r="N27" s="545">
        <v>100</v>
      </c>
      <c r="O27" s="814">
        <v>133</v>
      </c>
      <c r="P27" s="545">
        <v>18</v>
      </c>
      <c r="Q27" s="754">
        <v>115</v>
      </c>
      <c r="R27" s="545">
        <v>320</v>
      </c>
      <c r="S27" s="545">
        <v>195</v>
      </c>
      <c r="T27" s="754">
        <v>125</v>
      </c>
      <c r="U27" s="545">
        <v>103</v>
      </c>
      <c r="V27" s="545">
        <v>47</v>
      </c>
      <c r="W27" s="828">
        <v>56</v>
      </c>
      <c r="X27" s="545">
        <v>81</v>
      </c>
      <c r="Y27" s="545">
        <v>40</v>
      </c>
      <c r="Z27" s="828">
        <v>41</v>
      </c>
      <c r="AA27" s="545">
        <v>4</v>
      </c>
      <c r="AB27" s="545">
        <v>1</v>
      </c>
      <c r="AC27" s="545">
        <v>3</v>
      </c>
    </row>
    <row r="28" spans="1:29" ht="12.75" customHeight="1">
      <c r="A28" s="490" t="s">
        <v>1004</v>
      </c>
      <c r="B28" s="502"/>
      <c r="C28" s="535">
        <v>2297</v>
      </c>
      <c r="D28" s="535">
        <v>1017</v>
      </c>
      <c r="E28" s="827">
        <v>1280</v>
      </c>
      <c r="F28" s="535">
        <v>2110</v>
      </c>
      <c r="G28" s="535">
        <v>927</v>
      </c>
      <c r="H28" s="756">
        <v>1183</v>
      </c>
      <c r="I28" s="535">
        <v>83</v>
      </c>
      <c r="J28" s="535">
        <v>34</v>
      </c>
      <c r="K28" s="756">
        <v>49</v>
      </c>
      <c r="L28" s="535">
        <v>564</v>
      </c>
      <c r="M28" s="535">
        <v>187</v>
      </c>
      <c r="N28" s="535">
        <v>377</v>
      </c>
      <c r="O28" s="799">
        <v>384</v>
      </c>
      <c r="P28" s="535">
        <v>47</v>
      </c>
      <c r="Q28" s="756">
        <v>337</v>
      </c>
      <c r="R28" s="535">
        <v>942</v>
      </c>
      <c r="S28" s="535">
        <v>597</v>
      </c>
      <c r="T28" s="756">
        <v>345</v>
      </c>
      <c r="U28" s="535">
        <v>137</v>
      </c>
      <c r="V28" s="535">
        <v>62</v>
      </c>
      <c r="W28" s="827">
        <v>75</v>
      </c>
      <c r="X28" s="535">
        <v>186</v>
      </c>
      <c r="Y28" s="535">
        <v>90</v>
      </c>
      <c r="Z28" s="827">
        <v>96</v>
      </c>
      <c r="AA28" s="535">
        <v>1</v>
      </c>
      <c r="AB28" s="535" t="s">
        <v>319</v>
      </c>
      <c r="AC28" s="535">
        <v>1</v>
      </c>
    </row>
    <row r="29" spans="1:29" ht="12.75" customHeight="1">
      <c r="A29" s="490" t="s">
        <v>1005</v>
      </c>
      <c r="B29" s="502"/>
      <c r="C29" s="535">
        <v>454</v>
      </c>
      <c r="D29" s="535">
        <v>203</v>
      </c>
      <c r="E29" s="827">
        <v>251</v>
      </c>
      <c r="F29" s="535">
        <v>427</v>
      </c>
      <c r="G29" s="535">
        <v>190</v>
      </c>
      <c r="H29" s="756">
        <v>237</v>
      </c>
      <c r="I29" s="535">
        <v>103</v>
      </c>
      <c r="J29" s="535">
        <v>39</v>
      </c>
      <c r="K29" s="756">
        <v>64</v>
      </c>
      <c r="L29" s="535">
        <v>143</v>
      </c>
      <c r="M29" s="535">
        <v>60</v>
      </c>
      <c r="N29" s="535">
        <v>83</v>
      </c>
      <c r="O29" s="799">
        <v>25</v>
      </c>
      <c r="P29" s="535">
        <v>6</v>
      </c>
      <c r="Q29" s="756">
        <v>19</v>
      </c>
      <c r="R29" s="535">
        <v>74</v>
      </c>
      <c r="S29" s="535">
        <v>41</v>
      </c>
      <c r="T29" s="756">
        <v>33</v>
      </c>
      <c r="U29" s="535">
        <v>82</v>
      </c>
      <c r="V29" s="535">
        <v>44</v>
      </c>
      <c r="W29" s="827">
        <v>38</v>
      </c>
      <c r="X29" s="535">
        <v>27</v>
      </c>
      <c r="Y29" s="535">
        <v>13</v>
      </c>
      <c r="Z29" s="827">
        <v>14</v>
      </c>
      <c r="AA29" s="535" t="s">
        <v>319</v>
      </c>
      <c r="AB29" s="535" t="s">
        <v>319</v>
      </c>
      <c r="AC29" s="535" t="s">
        <v>319</v>
      </c>
    </row>
    <row r="30" spans="1:29" ht="12.75" customHeight="1">
      <c r="A30" s="490" t="s">
        <v>1006</v>
      </c>
      <c r="B30" s="502"/>
      <c r="C30" s="535">
        <v>959</v>
      </c>
      <c r="D30" s="535">
        <v>398</v>
      </c>
      <c r="E30" s="827">
        <v>561</v>
      </c>
      <c r="F30" s="535">
        <v>911</v>
      </c>
      <c r="G30" s="535">
        <v>375</v>
      </c>
      <c r="H30" s="756">
        <v>536</v>
      </c>
      <c r="I30" s="535">
        <v>14</v>
      </c>
      <c r="J30" s="535">
        <v>6</v>
      </c>
      <c r="K30" s="756">
        <v>8</v>
      </c>
      <c r="L30" s="535">
        <v>235</v>
      </c>
      <c r="M30" s="535">
        <v>61</v>
      </c>
      <c r="N30" s="535">
        <v>174</v>
      </c>
      <c r="O30" s="799">
        <v>128</v>
      </c>
      <c r="P30" s="535">
        <v>12</v>
      </c>
      <c r="Q30" s="756">
        <v>116</v>
      </c>
      <c r="R30" s="535">
        <v>433</v>
      </c>
      <c r="S30" s="535">
        <v>241</v>
      </c>
      <c r="T30" s="756">
        <v>192</v>
      </c>
      <c r="U30" s="535">
        <v>101</v>
      </c>
      <c r="V30" s="535">
        <v>55</v>
      </c>
      <c r="W30" s="827">
        <v>46</v>
      </c>
      <c r="X30" s="535">
        <v>48</v>
      </c>
      <c r="Y30" s="535">
        <v>23</v>
      </c>
      <c r="Z30" s="827">
        <v>25</v>
      </c>
      <c r="AA30" s="535" t="s">
        <v>319</v>
      </c>
      <c r="AB30" s="535" t="s">
        <v>319</v>
      </c>
      <c r="AC30" s="535" t="s">
        <v>319</v>
      </c>
    </row>
    <row r="31" spans="1:29" ht="12.75" customHeight="1">
      <c r="A31" s="505" t="s">
        <v>1007</v>
      </c>
      <c r="B31" s="506"/>
      <c r="C31" s="525">
        <v>543</v>
      </c>
      <c r="D31" s="525">
        <v>193</v>
      </c>
      <c r="E31" s="829">
        <v>350</v>
      </c>
      <c r="F31" s="525">
        <v>435</v>
      </c>
      <c r="G31" s="525">
        <v>181</v>
      </c>
      <c r="H31" s="605">
        <v>254</v>
      </c>
      <c r="I31" s="525">
        <v>17</v>
      </c>
      <c r="J31" s="525">
        <v>10</v>
      </c>
      <c r="K31" s="605">
        <v>7</v>
      </c>
      <c r="L31" s="525">
        <v>130</v>
      </c>
      <c r="M31" s="525">
        <v>50</v>
      </c>
      <c r="N31" s="525">
        <v>80</v>
      </c>
      <c r="O31" s="608">
        <v>72</v>
      </c>
      <c r="P31" s="525">
        <v>15</v>
      </c>
      <c r="Q31" s="605">
        <v>57</v>
      </c>
      <c r="R31" s="525">
        <v>193</v>
      </c>
      <c r="S31" s="525">
        <v>98</v>
      </c>
      <c r="T31" s="605">
        <v>95</v>
      </c>
      <c r="U31" s="525">
        <v>23</v>
      </c>
      <c r="V31" s="525">
        <v>8</v>
      </c>
      <c r="W31" s="829">
        <v>15</v>
      </c>
      <c r="X31" s="525">
        <v>107</v>
      </c>
      <c r="Y31" s="525">
        <v>11</v>
      </c>
      <c r="Z31" s="829">
        <v>96</v>
      </c>
      <c r="AA31" s="525">
        <v>1</v>
      </c>
      <c r="AB31" s="525">
        <v>1</v>
      </c>
      <c r="AC31" s="525" t="s">
        <v>319</v>
      </c>
    </row>
    <row r="32" spans="1:29" ht="12.75" customHeight="1">
      <c r="A32" s="490" t="s">
        <v>1008</v>
      </c>
      <c r="B32" s="502"/>
      <c r="C32" s="535">
        <v>550</v>
      </c>
      <c r="D32" s="535">
        <v>251</v>
      </c>
      <c r="E32" s="827">
        <v>299</v>
      </c>
      <c r="F32" s="535">
        <v>519</v>
      </c>
      <c r="G32" s="535">
        <v>237</v>
      </c>
      <c r="H32" s="756">
        <v>282</v>
      </c>
      <c r="I32" s="535">
        <v>23</v>
      </c>
      <c r="J32" s="535">
        <v>8</v>
      </c>
      <c r="K32" s="756">
        <v>15</v>
      </c>
      <c r="L32" s="535">
        <v>174</v>
      </c>
      <c r="M32" s="535">
        <v>68</v>
      </c>
      <c r="N32" s="535">
        <v>106</v>
      </c>
      <c r="O32" s="799">
        <v>88</v>
      </c>
      <c r="P32" s="535">
        <v>13</v>
      </c>
      <c r="Q32" s="756">
        <v>75</v>
      </c>
      <c r="R32" s="535">
        <v>205</v>
      </c>
      <c r="S32" s="535">
        <v>131</v>
      </c>
      <c r="T32" s="756">
        <v>74</v>
      </c>
      <c r="U32" s="535">
        <v>29</v>
      </c>
      <c r="V32" s="535">
        <v>17</v>
      </c>
      <c r="W32" s="827">
        <v>12</v>
      </c>
      <c r="X32" s="535">
        <v>30</v>
      </c>
      <c r="Y32" s="535">
        <v>14</v>
      </c>
      <c r="Z32" s="827">
        <v>16</v>
      </c>
      <c r="AA32" s="535">
        <v>1</v>
      </c>
      <c r="AB32" s="535" t="s">
        <v>319</v>
      </c>
      <c r="AC32" s="535">
        <v>1</v>
      </c>
    </row>
    <row r="33" spans="1:29" ht="12.75" customHeight="1">
      <c r="A33" s="490" t="s">
        <v>1009</v>
      </c>
      <c r="B33" s="502"/>
      <c r="C33" s="535">
        <v>1709</v>
      </c>
      <c r="D33" s="535">
        <v>743</v>
      </c>
      <c r="E33" s="827">
        <v>966</v>
      </c>
      <c r="F33" s="535">
        <v>1625</v>
      </c>
      <c r="G33" s="535">
        <v>699</v>
      </c>
      <c r="H33" s="756">
        <v>926</v>
      </c>
      <c r="I33" s="535">
        <v>87</v>
      </c>
      <c r="J33" s="535">
        <v>33</v>
      </c>
      <c r="K33" s="756">
        <v>54</v>
      </c>
      <c r="L33" s="535">
        <v>551</v>
      </c>
      <c r="M33" s="535">
        <v>210</v>
      </c>
      <c r="N33" s="535">
        <v>341</v>
      </c>
      <c r="O33" s="799">
        <v>283</v>
      </c>
      <c r="P33" s="535">
        <v>47</v>
      </c>
      <c r="Q33" s="756">
        <v>236</v>
      </c>
      <c r="R33" s="535">
        <v>610</v>
      </c>
      <c r="S33" s="535">
        <v>366</v>
      </c>
      <c r="T33" s="756">
        <v>244</v>
      </c>
      <c r="U33" s="535">
        <v>94</v>
      </c>
      <c r="V33" s="535">
        <v>43</v>
      </c>
      <c r="W33" s="827">
        <v>51</v>
      </c>
      <c r="X33" s="535">
        <v>84</v>
      </c>
      <c r="Y33" s="535">
        <v>44</v>
      </c>
      <c r="Z33" s="827">
        <v>40</v>
      </c>
      <c r="AA33" s="535" t="s">
        <v>319</v>
      </c>
      <c r="AB33" s="535" t="s">
        <v>319</v>
      </c>
      <c r="AC33" s="535" t="s">
        <v>319</v>
      </c>
    </row>
    <row r="34" spans="1:29" ht="12.75" customHeight="1">
      <c r="A34" s="490" t="s">
        <v>1010</v>
      </c>
      <c r="B34" s="502"/>
      <c r="C34" s="535">
        <v>1391</v>
      </c>
      <c r="D34" s="535">
        <v>605</v>
      </c>
      <c r="E34" s="827">
        <v>786</v>
      </c>
      <c r="F34" s="535">
        <v>1283</v>
      </c>
      <c r="G34" s="535">
        <v>558</v>
      </c>
      <c r="H34" s="756">
        <v>725</v>
      </c>
      <c r="I34" s="535">
        <v>45</v>
      </c>
      <c r="J34" s="535">
        <v>16</v>
      </c>
      <c r="K34" s="756">
        <v>29</v>
      </c>
      <c r="L34" s="535">
        <v>322</v>
      </c>
      <c r="M34" s="535">
        <v>102</v>
      </c>
      <c r="N34" s="535">
        <v>220</v>
      </c>
      <c r="O34" s="799">
        <v>240</v>
      </c>
      <c r="P34" s="535">
        <v>37</v>
      </c>
      <c r="Q34" s="756">
        <v>203</v>
      </c>
      <c r="R34" s="535">
        <v>602</v>
      </c>
      <c r="S34" s="535">
        <v>372</v>
      </c>
      <c r="T34" s="756">
        <v>230</v>
      </c>
      <c r="U34" s="535">
        <v>74</v>
      </c>
      <c r="V34" s="535">
        <v>31</v>
      </c>
      <c r="W34" s="827">
        <v>43</v>
      </c>
      <c r="X34" s="535">
        <v>108</v>
      </c>
      <c r="Y34" s="535">
        <v>47</v>
      </c>
      <c r="Z34" s="827">
        <v>61</v>
      </c>
      <c r="AA34" s="535" t="s">
        <v>319</v>
      </c>
      <c r="AB34" s="535" t="s">
        <v>319</v>
      </c>
      <c r="AC34" s="535" t="s">
        <v>319</v>
      </c>
    </row>
    <row r="35" spans="1:29" ht="12.75" customHeight="1">
      <c r="A35" s="490" t="s">
        <v>1011</v>
      </c>
      <c r="B35" s="502"/>
      <c r="C35" s="535">
        <v>1065</v>
      </c>
      <c r="D35" s="535">
        <v>485</v>
      </c>
      <c r="E35" s="827">
        <v>580</v>
      </c>
      <c r="F35" s="535">
        <v>999</v>
      </c>
      <c r="G35" s="535">
        <v>443</v>
      </c>
      <c r="H35" s="756">
        <v>556</v>
      </c>
      <c r="I35" s="535">
        <v>78</v>
      </c>
      <c r="J35" s="535">
        <v>28</v>
      </c>
      <c r="K35" s="756">
        <v>50</v>
      </c>
      <c r="L35" s="535">
        <v>309</v>
      </c>
      <c r="M35" s="535">
        <v>127</v>
      </c>
      <c r="N35" s="535">
        <v>182</v>
      </c>
      <c r="O35" s="799">
        <v>163</v>
      </c>
      <c r="P35" s="535">
        <v>31</v>
      </c>
      <c r="Q35" s="756">
        <v>132</v>
      </c>
      <c r="R35" s="535">
        <v>346</v>
      </c>
      <c r="S35" s="535">
        <v>201</v>
      </c>
      <c r="T35" s="756">
        <v>145</v>
      </c>
      <c r="U35" s="535">
        <v>103</v>
      </c>
      <c r="V35" s="535">
        <v>56</v>
      </c>
      <c r="W35" s="827">
        <v>47</v>
      </c>
      <c r="X35" s="535">
        <v>65</v>
      </c>
      <c r="Y35" s="535">
        <v>41</v>
      </c>
      <c r="Z35" s="827">
        <v>24</v>
      </c>
      <c r="AA35" s="535" t="s">
        <v>319</v>
      </c>
      <c r="AB35" s="535" t="s">
        <v>319</v>
      </c>
      <c r="AC35" s="535" t="s">
        <v>319</v>
      </c>
    </row>
    <row r="36" spans="1:29" ht="12.75" customHeight="1">
      <c r="A36" s="490" t="s">
        <v>1012</v>
      </c>
      <c r="B36" s="502"/>
      <c r="C36" s="535">
        <v>764</v>
      </c>
      <c r="D36" s="535">
        <v>349</v>
      </c>
      <c r="E36" s="827">
        <v>415</v>
      </c>
      <c r="F36" s="535">
        <v>729</v>
      </c>
      <c r="G36" s="535">
        <v>332</v>
      </c>
      <c r="H36" s="756">
        <v>397</v>
      </c>
      <c r="I36" s="535">
        <v>21</v>
      </c>
      <c r="J36" s="535">
        <v>10</v>
      </c>
      <c r="K36" s="756">
        <v>11</v>
      </c>
      <c r="L36" s="535">
        <v>192</v>
      </c>
      <c r="M36" s="535">
        <v>68</v>
      </c>
      <c r="N36" s="535">
        <v>124</v>
      </c>
      <c r="O36" s="799">
        <v>129</v>
      </c>
      <c r="P36" s="535">
        <v>17</v>
      </c>
      <c r="Q36" s="756">
        <v>112</v>
      </c>
      <c r="R36" s="535">
        <v>311</v>
      </c>
      <c r="S36" s="535">
        <v>199</v>
      </c>
      <c r="T36" s="756">
        <v>112</v>
      </c>
      <c r="U36" s="535">
        <v>76</v>
      </c>
      <c r="V36" s="535">
        <v>38</v>
      </c>
      <c r="W36" s="827">
        <v>38</v>
      </c>
      <c r="X36" s="535">
        <v>35</v>
      </c>
      <c r="Y36" s="535">
        <v>17</v>
      </c>
      <c r="Z36" s="827">
        <v>18</v>
      </c>
      <c r="AA36" s="535" t="s">
        <v>319</v>
      </c>
      <c r="AB36" s="535" t="s">
        <v>319</v>
      </c>
      <c r="AC36" s="535" t="s">
        <v>319</v>
      </c>
    </row>
    <row r="37" spans="1:29" ht="12.75" customHeight="1">
      <c r="A37" s="497" t="s">
        <v>1013</v>
      </c>
      <c r="B37" s="498"/>
      <c r="C37" s="545">
        <v>576</v>
      </c>
      <c r="D37" s="545">
        <v>246</v>
      </c>
      <c r="E37" s="828">
        <v>330</v>
      </c>
      <c r="F37" s="545">
        <v>549</v>
      </c>
      <c r="G37" s="545">
        <v>235</v>
      </c>
      <c r="H37" s="754">
        <v>314</v>
      </c>
      <c r="I37" s="545">
        <v>34</v>
      </c>
      <c r="J37" s="545">
        <v>14</v>
      </c>
      <c r="K37" s="754">
        <v>20</v>
      </c>
      <c r="L37" s="545">
        <v>145</v>
      </c>
      <c r="M37" s="545">
        <v>52</v>
      </c>
      <c r="N37" s="545">
        <v>93</v>
      </c>
      <c r="O37" s="814">
        <v>89</v>
      </c>
      <c r="P37" s="545">
        <v>19</v>
      </c>
      <c r="Q37" s="754">
        <v>70</v>
      </c>
      <c r="R37" s="545">
        <v>219</v>
      </c>
      <c r="S37" s="545">
        <v>116</v>
      </c>
      <c r="T37" s="754">
        <v>103</v>
      </c>
      <c r="U37" s="545">
        <v>62</v>
      </c>
      <c r="V37" s="545">
        <v>34</v>
      </c>
      <c r="W37" s="828">
        <v>28</v>
      </c>
      <c r="X37" s="545">
        <v>26</v>
      </c>
      <c r="Y37" s="545">
        <v>11</v>
      </c>
      <c r="Z37" s="828">
        <v>15</v>
      </c>
      <c r="AA37" s="545" t="s">
        <v>319</v>
      </c>
      <c r="AB37" s="545" t="s">
        <v>319</v>
      </c>
      <c r="AC37" s="545" t="s">
        <v>319</v>
      </c>
    </row>
    <row r="38" spans="1:29" ht="12.75" customHeight="1">
      <c r="A38" s="490" t="s">
        <v>1014</v>
      </c>
      <c r="B38" s="502"/>
      <c r="C38" s="535">
        <v>494</v>
      </c>
      <c r="D38" s="535">
        <v>217</v>
      </c>
      <c r="E38" s="827">
        <v>277</v>
      </c>
      <c r="F38" s="535">
        <v>468</v>
      </c>
      <c r="G38" s="535">
        <v>204</v>
      </c>
      <c r="H38" s="756">
        <v>264</v>
      </c>
      <c r="I38" s="535">
        <v>18</v>
      </c>
      <c r="J38" s="535">
        <v>10</v>
      </c>
      <c r="K38" s="756">
        <v>8</v>
      </c>
      <c r="L38" s="535">
        <v>103</v>
      </c>
      <c r="M38" s="535">
        <v>39</v>
      </c>
      <c r="N38" s="535">
        <v>64</v>
      </c>
      <c r="O38" s="799">
        <v>96</v>
      </c>
      <c r="P38" s="535">
        <v>19</v>
      </c>
      <c r="Q38" s="756">
        <v>77</v>
      </c>
      <c r="R38" s="535">
        <v>211</v>
      </c>
      <c r="S38" s="535">
        <v>120</v>
      </c>
      <c r="T38" s="756">
        <v>91</v>
      </c>
      <c r="U38" s="535">
        <v>40</v>
      </c>
      <c r="V38" s="535">
        <v>16</v>
      </c>
      <c r="W38" s="827">
        <v>24</v>
      </c>
      <c r="X38" s="535">
        <v>25</v>
      </c>
      <c r="Y38" s="535">
        <v>12</v>
      </c>
      <c r="Z38" s="827">
        <v>13</v>
      </c>
      <c r="AA38" s="535">
        <v>1</v>
      </c>
      <c r="AB38" s="535">
        <v>1</v>
      </c>
      <c r="AC38" s="535" t="s">
        <v>319</v>
      </c>
    </row>
    <row r="39" spans="1:29" ht="12.75" customHeight="1">
      <c r="A39" s="490" t="s">
        <v>1015</v>
      </c>
      <c r="B39" s="502"/>
      <c r="C39" s="535">
        <v>1103</v>
      </c>
      <c r="D39" s="535">
        <v>472</v>
      </c>
      <c r="E39" s="827">
        <v>631</v>
      </c>
      <c r="F39" s="535">
        <v>1037</v>
      </c>
      <c r="G39" s="535">
        <v>441</v>
      </c>
      <c r="H39" s="756">
        <v>596</v>
      </c>
      <c r="I39" s="535">
        <v>24</v>
      </c>
      <c r="J39" s="535">
        <v>9</v>
      </c>
      <c r="K39" s="756">
        <v>15</v>
      </c>
      <c r="L39" s="535">
        <v>268</v>
      </c>
      <c r="M39" s="535">
        <v>82</v>
      </c>
      <c r="N39" s="535">
        <v>186</v>
      </c>
      <c r="O39" s="799">
        <v>162</v>
      </c>
      <c r="P39" s="535">
        <v>22</v>
      </c>
      <c r="Q39" s="756">
        <v>140</v>
      </c>
      <c r="R39" s="535">
        <v>484</v>
      </c>
      <c r="S39" s="535">
        <v>282</v>
      </c>
      <c r="T39" s="756">
        <v>202</v>
      </c>
      <c r="U39" s="535">
        <v>99</v>
      </c>
      <c r="V39" s="535">
        <v>46</v>
      </c>
      <c r="W39" s="827">
        <v>53</v>
      </c>
      <c r="X39" s="535">
        <v>66</v>
      </c>
      <c r="Y39" s="535">
        <v>31</v>
      </c>
      <c r="Z39" s="827">
        <v>35</v>
      </c>
      <c r="AA39" s="535" t="s">
        <v>319</v>
      </c>
      <c r="AB39" s="535" t="s">
        <v>319</v>
      </c>
      <c r="AC39" s="535" t="s">
        <v>319</v>
      </c>
    </row>
    <row r="40" spans="1:29" ht="12.75" customHeight="1">
      <c r="A40" s="490" t="s">
        <v>1016</v>
      </c>
      <c r="B40" s="502"/>
      <c r="C40" s="535">
        <v>1003</v>
      </c>
      <c r="D40" s="535">
        <v>467</v>
      </c>
      <c r="E40" s="827">
        <v>536</v>
      </c>
      <c r="F40" s="535">
        <v>941</v>
      </c>
      <c r="G40" s="535">
        <v>437</v>
      </c>
      <c r="H40" s="756">
        <v>504</v>
      </c>
      <c r="I40" s="535">
        <v>32</v>
      </c>
      <c r="J40" s="535">
        <v>12</v>
      </c>
      <c r="K40" s="756">
        <v>20</v>
      </c>
      <c r="L40" s="535">
        <v>239</v>
      </c>
      <c r="M40" s="535">
        <v>95</v>
      </c>
      <c r="N40" s="535">
        <v>144</v>
      </c>
      <c r="O40" s="799">
        <v>146</v>
      </c>
      <c r="P40" s="535">
        <v>21</v>
      </c>
      <c r="Q40" s="756">
        <v>125</v>
      </c>
      <c r="R40" s="535">
        <v>399</v>
      </c>
      <c r="S40" s="535">
        <v>244</v>
      </c>
      <c r="T40" s="756">
        <v>155</v>
      </c>
      <c r="U40" s="535">
        <v>125</v>
      </c>
      <c r="V40" s="535">
        <v>65</v>
      </c>
      <c r="W40" s="827">
        <v>60</v>
      </c>
      <c r="X40" s="535">
        <v>62</v>
      </c>
      <c r="Y40" s="535">
        <v>30</v>
      </c>
      <c r="Z40" s="827">
        <v>32</v>
      </c>
      <c r="AA40" s="535" t="s">
        <v>319</v>
      </c>
      <c r="AB40" s="535" t="s">
        <v>319</v>
      </c>
      <c r="AC40" s="535" t="s">
        <v>319</v>
      </c>
    </row>
    <row r="41" spans="1:29" ht="12.75" customHeight="1">
      <c r="A41" s="505" t="s">
        <v>1017</v>
      </c>
      <c r="B41" s="506"/>
      <c r="C41" s="525">
        <v>418</v>
      </c>
      <c r="D41" s="525">
        <v>186</v>
      </c>
      <c r="E41" s="829">
        <v>232</v>
      </c>
      <c r="F41" s="525">
        <v>390</v>
      </c>
      <c r="G41" s="525">
        <v>169</v>
      </c>
      <c r="H41" s="605">
        <v>221</v>
      </c>
      <c r="I41" s="525">
        <v>36</v>
      </c>
      <c r="J41" s="525">
        <v>21</v>
      </c>
      <c r="K41" s="605">
        <v>15</v>
      </c>
      <c r="L41" s="525">
        <v>157</v>
      </c>
      <c r="M41" s="525">
        <v>58</v>
      </c>
      <c r="N41" s="525">
        <v>99</v>
      </c>
      <c r="O41" s="608">
        <v>64</v>
      </c>
      <c r="P41" s="525">
        <v>19</v>
      </c>
      <c r="Q41" s="605">
        <v>45</v>
      </c>
      <c r="R41" s="525">
        <v>82</v>
      </c>
      <c r="S41" s="525">
        <v>49</v>
      </c>
      <c r="T41" s="605">
        <v>33</v>
      </c>
      <c r="U41" s="525">
        <v>51</v>
      </c>
      <c r="V41" s="525">
        <v>22</v>
      </c>
      <c r="W41" s="829">
        <v>29</v>
      </c>
      <c r="X41" s="525">
        <v>28</v>
      </c>
      <c r="Y41" s="525">
        <v>17</v>
      </c>
      <c r="Z41" s="829">
        <v>11</v>
      </c>
      <c r="AA41" s="525" t="s">
        <v>319</v>
      </c>
      <c r="AB41" s="525" t="s">
        <v>319</v>
      </c>
      <c r="AC41" s="525" t="s">
        <v>319</v>
      </c>
    </row>
    <row r="42" spans="1:29" ht="12.75" customHeight="1">
      <c r="A42" s="490" t="s">
        <v>1018</v>
      </c>
      <c r="B42" s="502"/>
      <c r="C42" s="535">
        <v>3122</v>
      </c>
      <c r="D42" s="535">
        <v>1441</v>
      </c>
      <c r="E42" s="827">
        <v>1681</v>
      </c>
      <c r="F42" s="535">
        <v>2883</v>
      </c>
      <c r="G42" s="535">
        <v>1317</v>
      </c>
      <c r="H42" s="756">
        <v>1566</v>
      </c>
      <c r="I42" s="535">
        <v>143</v>
      </c>
      <c r="J42" s="535">
        <v>63</v>
      </c>
      <c r="K42" s="756">
        <v>80</v>
      </c>
      <c r="L42" s="535">
        <v>921</v>
      </c>
      <c r="M42" s="535">
        <v>396</v>
      </c>
      <c r="N42" s="535">
        <v>525</v>
      </c>
      <c r="O42" s="799">
        <v>542</v>
      </c>
      <c r="P42" s="535">
        <v>90</v>
      </c>
      <c r="Q42" s="756">
        <v>452</v>
      </c>
      <c r="R42" s="535">
        <v>968</v>
      </c>
      <c r="S42" s="535">
        <v>615</v>
      </c>
      <c r="T42" s="756">
        <v>353</v>
      </c>
      <c r="U42" s="535">
        <v>309</v>
      </c>
      <c r="V42" s="535">
        <v>153</v>
      </c>
      <c r="W42" s="827">
        <v>156</v>
      </c>
      <c r="X42" s="535">
        <v>235</v>
      </c>
      <c r="Y42" s="535">
        <v>124</v>
      </c>
      <c r="Z42" s="827">
        <v>111</v>
      </c>
      <c r="AA42" s="535">
        <v>4</v>
      </c>
      <c r="AB42" s="535" t="s">
        <v>319</v>
      </c>
      <c r="AC42" s="535">
        <v>4</v>
      </c>
    </row>
    <row r="43" spans="1:29" ht="12.75" customHeight="1">
      <c r="A43" s="490" t="s">
        <v>1019</v>
      </c>
      <c r="B43" s="502"/>
      <c r="C43" s="535">
        <v>518</v>
      </c>
      <c r="D43" s="535">
        <v>224</v>
      </c>
      <c r="E43" s="827">
        <v>294</v>
      </c>
      <c r="F43" s="535">
        <v>493</v>
      </c>
      <c r="G43" s="535">
        <v>209</v>
      </c>
      <c r="H43" s="756">
        <v>284</v>
      </c>
      <c r="I43" s="535">
        <v>75</v>
      </c>
      <c r="J43" s="535">
        <v>33</v>
      </c>
      <c r="K43" s="756">
        <v>42</v>
      </c>
      <c r="L43" s="535">
        <v>201</v>
      </c>
      <c r="M43" s="535">
        <v>74</v>
      </c>
      <c r="N43" s="535">
        <v>127</v>
      </c>
      <c r="O43" s="799">
        <v>61</v>
      </c>
      <c r="P43" s="535">
        <v>13</v>
      </c>
      <c r="Q43" s="756">
        <v>48</v>
      </c>
      <c r="R43" s="535">
        <v>114</v>
      </c>
      <c r="S43" s="535">
        <v>70</v>
      </c>
      <c r="T43" s="756">
        <v>44</v>
      </c>
      <c r="U43" s="535">
        <v>42</v>
      </c>
      <c r="V43" s="535">
        <v>19</v>
      </c>
      <c r="W43" s="827">
        <v>23</v>
      </c>
      <c r="X43" s="535">
        <v>25</v>
      </c>
      <c r="Y43" s="535">
        <v>15</v>
      </c>
      <c r="Z43" s="827">
        <v>10</v>
      </c>
      <c r="AA43" s="535" t="s">
        <v>319</v>
      </c>
      <c r="AB43" s="535" t="s">
        <v>319</v>
      </c>
      <c r="AC43" s="535" t="s">
        <v>319</v>
      </c>
    </row>
    <row r="44" spans="1:29" ht="12.75" customHeight="1">
      <c r="A44" s="490" t="s">
        <v>1020</v>
      </c>
      <c r="B44" s="502"/>
      <c r="C44" s="535">
        <v>498</v>
      </c>
      <c r="D44" s="535">
        <v>205</v>
      </c>
      <c r="E44" s="827">
        <v>293</v>
      </c>
      <c r="F44" s="535">
        <v>455</v>
      </c>
      <c r="G44" s="535">
        <v>190</v>
      </c>
      <c r="H44" s="756">
        <v>265</v>
      </c>
      <c r="I44" s="535">
        <v>30</v>
      </c>
      <c r="J44" s="535">
        <v>13</v>
      </c>
      <c r="K44" s="756">
        <v>17</v>
      </c>
      <c r="L44" s="535">
        <v>138</v>
      </c>
      <c r="M44" s="535">
        <v>51</v>
      </c>
      <c r="N44" s="535">
        <v>87</v>
      </c>
      <c r="O44" s="799">
        <v>85</v>
      </c>
      <c r="P44" s="535">
        <v>13</v>
      </c>
      <c r="Q44" s="756">
        <v>72</v>
      </c>
      <c r="R44" s="535">
        <v>163</v>
      </c>
      <c r="S44" s="535">
        <v>96</v>
      </c>
      <c r="T44" s="756">
        <v>67</v>
      </c>
      <c r="U44" s="535">
        <v>39</v>
      </c>
      <c r="V44" s="535">
        <v>17</v>
      </c>
      <c r="W44" s="827">
        <v>22</v>
      </c>
      <c r="X44" s="535">
        <v>42</v>
      </c>
      <c r="Y44" s="535">
        <v>15</v>
      </c>
      <c r="Z44" s="827">
        <v>27</v>
      </c>
      <c r="AA44" s="535">
        <v>1</v>
      </c>
      <c r="AB44" s="535" t="s">
        <v>319</v>
      </c>
      <c r="AC44" s="535">
        <v>1</v>
      </c>
    </row>
    <row r="45" spans="1:29" ht="12.75" customHeight="1">
      <c r="A45" s="490" t="s">
        <v>1021</v>
      </c>
      <c r="B45" s="502"/>
      <c r="C45" s="535">
        <v>722</v>
      </c>
      <c r="D45" s="535">
        <v>322</v>
      </c>
      <c r="E45" s="827">
        <v>400</v>
      </c>
      <c r="F45" s="535">
        <v>670</v>
      </c>
      <c r="G45" s="535">
        <v>299</v>
      </c>
      <c r="H45" s="756">
        <v>371</v>
      </c>
      <c r="I45" s="535">
        <v>46</v>
      </c>
      <c r="J45" s="535">
        <v>17</v>
      </c>
      <c r="K45" s="756">
        <v>29</v>
      </c>
      <c r="L45" s="535">
        <v>218</v>
      </c>
      <c r="M45" s="535">
        <v>90</v>
      </c>
      <c r="N45" s="535">
        <v>128</v>
      </c>
      <c r="O45" s="799">
        <v>116</v>
      </c>
      <c r="P45" s="535">
        <v>16</v>
      </c>
      <c r="Q45" s="756">
        <v>100</v>
      </c>
      <c r="R45" s="535">
        <v>249</v>
      </c>
      <c r="S45" s="535">
        <v>158</v>
      </c>
      <c r="T45" s="756">
        <v>91</v>
      </c>
      <c r="U45" s="535">
        <v>41</v>
      </c>
      <c r="V45" s="535">
        <v>18</v>
      </c>
      <c r="W45" s="827">
        <v>23</v>
      </c>
      <c r="X45" s="535">
        <v>52</v>
      </c>
      <c r="Y45" s="535">
        <v>23</v>
      </c>
      <c r="Z45" s="827">
        <v>29</v>
      </c>
      <c r="AA45" s="535" t="s">
        <v>319</v>
      </c>
      <c r="AB45" s="535" t="s">
        <v>319</v>
      </c>
      <c r="AC45" s="535" t="s">
        <v>319</v>
      </c>
    </row>
    <row r="46" spans="1:29" ht="12.75" customHeight="1">
      <c r="A46" s="490" t="s">
        <v>1022</v>
      </c>
      <c r="B46" s="502"/>
      <c r="C46" s="535">
        <v>822</v>
      </c>
      <c r="D46" s="535">
        <v>347</v>
      </c>
      <c r="E46" s="827">
        <v>475</v>
      </c>
      <c r="F46" s="535">
        <v>770</v>
      </c>
      <c r="G46" s="535">
        <v>324</v>
      </c>
      <c r="H46" s="756">
        <v>446</v>
      </c>
      <c r="I46" s="535">
        <v>40</v>
      </c>
      <c r="J46" s="535">
        <v>20</v>
      </c>
      <c r="K46" s="756">
        <v>20</v>
      </c>
      <c r="L46" s="535">
        <v>256</v>
      </c>
      <c r="M46" s="535">
        <v>95</v>
      </c>
      <c r="N46" s="535">
        <v>161</v>
      </c>
      <c r="O46" s="799">
        <v>133</v>
      </c>
      <c r="P46" s="535">
        <v>17</v>
      </c>
      <c r="Q46" s="756">
        <v>116</v>
      </c>
      <c r="R46" s="535">
        <v>287</v>
      </c>
      <c r="S46" s="535">
        <v>169</v>
      </c>
      <c r="T46" s="756">
        <v>118</v>
      </c>
      <c r="U46" s="535">
        <v>54</v>
      </c>
      <c r="V46" s="535">
        <v>23</v>
      </c>
      <c r="W46" s="827">
        <v>31</v>
      </c>
      <c r="X46" s="535">
        <v>52</v>
      </c>
      <c r="Y46" s="535">
        <v>23</v>
      </c>
      <c r="Z46" s="827">
        <v>29</v>
      </c>
      <c r="AA46" s="535" t="s">
        <v>319</v>
      </c>
      <c r="AB46" s="535" t="s">
        <v>319</v>
      </c>
      <c r="AC46" s="535" t="s">
        <v>319</v>
      </c>
    </row>
    <row r="47" spans="1:29" ht="12.75" customHeight="1">
      <c r="A47" s="497" t="s">
        <v>1023</v>
      </c>
      <c r="B47" s="498"/>
      <c r="C47" s="545">
        <v>862</v>
      </c>
      <c r="D47" s="545">
        <v>389</v>
      </c>
      <c r="E47" s="828">
        <v>473</v>
      </c>
      <c r="F47" s="545">
        <v>811</v>
      </c>
      <c r="G47" s="545">
        <v>364</v>
      </c>
      <c r="H47" s="754">
        <v>447</v>
      </c>
      <c r="I47" s="545">
        <v>38</v>
      </c>
      <c r="J47" s="545">
        <v>15</v>
      </c>
      <c r="K47" s="754">
        <v>23</v>
      </c>
      <c r="L47" s="545">
        <v>229</v>
      </c>
      <c r="M47" s="545">
        <v>89</v>
      </c>
      <c r="N47" s="545">
        <v>140</v>
      </c>
      <c r="O47" s="814">
        <v>124</v>
      </c>
      <c r="P47" s="545">
        <v>17</v>
      </c>
      <c r="Q47" s="754">
        <v>107</v>
      </c>
      <c r="R47" s="545">
        <v>359</v>
      </c>
      <c r="S47" s="545">
        <v>215</v>
      </c>
      <c r="T47" s="754">
        <v>144</v>
      </c>
      <c r="U47" s="545">
        <v>61</v>
      </c>
      <c r="V47" s="545">
        <v>28</v>
      </c>
      <c r="W47" s="828">
        <v>33</v>
      </c>
      <c r="X47" s="545">
        <v>51</v>
      </c>
      <c r="Y47" s="545">
        <v>25</v>
      </c>
      <c r="Z47" s="828">
        <v>26</v>
      </c>
      <c r="AA47" s="545" t="s">
        <v>319</v>
      </c>
      <c r="AB47" s="545" t="s">
        <v>319</v>
      </c>
      <c r="AC47" s="545" t="s">
        <v>319</v>
      </c>
    </row>
    <row r="48" spans="1:29" ht="12.75" customHeight="1">
      <c r="A48" s="490" t="s">
        <v>1024</v>
      </c>
      <c r="B48" s="502"/>
      <c r="C48" s="535">
        <v>576</v>
      </c>
      <c r="D48" s="535">
        <v>250</v>
      </c>
      <c r="E48" s="827">
        <v>326</v>
      </c>
      <c r="F48" s="535">
        <v>546</v>
      </c>
      <c r="G48" s="535">
        <v>237</v>
      </c>
      <c r="H48" s="756">
        <v>309</v>
      </c>
      <c r="I48" s="535">
        <v>20</v>
      </c>
      <c r="J48" s="535">
        <v>4</v>
      </c>
      <c r="K48" s="756">
        <v>16</v>
      </c>
      <c r="L48" s="535">
        <v>136</v>
      </c>
      <c r="M48" s="535">
        <v>45</v>
      </c>
      <c r="N48" s="535">
        <v>91</v>
      </c>
      <c r="O48" s="799">
        <v>100</v>
      </c>
      <c r="P48" s="535">
        <v>13</v>
      </c>
      <c r="Q48" s="756">
        <v>87</v>
      </c>
      <c r="R48" s="535">
        <v>230</v>
      </c>
      <c r="S48" s="535">
        <v>147</v>
      </c>
      <c r="T48" s="756">
        <v>83</v>
      </c>
      <c r="U48" s="535">
        <v>60</v>
      </c>
      <c r="V48" s="535">
        <v>28</v>
      </c>
      <c r="W48" s="827">
        <v>32</v>
      </c>
      <c r="X48" s="535">
        <v>30</v>
      </c>
      <c r="Y48" s="535">
        <v>13</v>
      </c>
      <c r="Z48" s="827">
        <v>17</v>
      </c>
      <c r="AA48" s="535" t="s">
        <v>319</v>
      </c>
      <c r="AB48" s="535" t="s">
        <v>319</v>
      </c>
      <c r="AC48" s="535" t="s">
        <v>319</v>
      </c>
    </row>
    <row r="49" spans="1:29" ht="12.75" customHeight="1">
      <c r="A49" s="490" t="s">
        <v>1025</v>
      </c>
      <c r="B49" s="502"/>
      <c r="C49" s="535">
        <v>3150</v>
      </c>
      <c r="D49" s="535">
        <v>1451</v>
      </c>
      <c r="E49" s="827">
        <v>1699</v>
      </c>
      <c r="F49" s="535">
        <v>2963</v>
      </c>
      <c r="G49" s="535">
        <v>1344</v>
      </c>
      <c r="H49" s="756">
        <v>1619</v>
      </c>
      <c r="I49" s="535">
        <v>288</v>
      </c>
      <c r="J49" s="535">
        <v>113</v>
      </c>
      <c r="K49" s="756">
        <v>175</v>
      </c>
      <c r="L49" s="535">
        <v>1104</v>
      </c>
      <c r="M49" s="535">
        <v>460</v>
      </c>
      <c r="N49" s="535">
        <v>644</v>
      </c>
      <c r="O49" s="799">
        <v>429</v>
      </c>
      <c r="P49" s="535">
        <v>87</v>
      </c>
      <c r="Q49" s="756">
        <v>342</v>
      </c>
      <c r="R49" s="535">
        <v>764</v>
      </c>
      <c r="S49" s="535">
        <v>522</v>
      </c>
      <c r="T49" s="756">
        <v>242</v>
      </c>
      <c r="U49" s="535">
        <v>378</v>
      </c>
      <c r="V49" s="535">
        <v>162</v>
      </c>
      <c r="W49" s="827">
        <v>216</v>
      </c>
      <c r="X49" s="535">
        <v>185</v>
      </c>
      <c r="Y49" s="535">
        <v>106</v>
      </c>
      <c r="Z49" s="827">
        <v>79</v>
      </c>
      <c r="AA49" s="535">
        <v>2</v>
      </c>
      <c r="AB49" s="535">
        <v>1</v>
      </c>
      <c r="AC49" s="535">
        <v>1</v>
      </c>
    </row>
    <row r="50" spans="1:29" ht="12.75" customHeight="1">
      <c r="A50" s="490" t="s">
        <v>1026</v>
      </c>
      <c r="B50" s="502"/>
      <c r="C50" s="535">
        <v>2240</v>
      </c>
      <c r="D50" s="535">
        <v>977</v>
      </c>
      <c r="E50" s="827">
        <v>1263</v>
      </c>
      <c r="F50" s="535">
        <v>2112</v>
      </c>
      <c r="G50" s="535">
        <v>915</v>
      </c>
      <c r="H50" s="756">
        <v>1197</v>
      </c>
      <c r="I50" s="535">
        <v>110</v>
      </c>
      <c r="J50" s="535">
        <v>43</v>
      </c>
      <c r="K50" s="756">
        <v>67</v>
      </c>
      <c r="L50" s="535">
        <v>575</v>
      </c>
      <c r="M50" s="535">
        <v>221</v>
      </c>
      <c r="N50" s="535">
        <v>354</v>
      </c>
      <c r="O50" s="799">
        <v>345</v>
      </c>
      <c r="P50" s="535">
        <v>54</v>
      </c>
      <c r="Q50" s="756">
        <v>291</v>
      </c>
      <c r="R50" s="535">
        <v>711</v>
      </c>
      <c r="S50" s="535">
        <v>456</v>
      </c>
      <c r="T50" s="756">
        <v>255</v>
      </c>
      <c r="U50" s="535">
        <v>371</v>
      </c>
      <c r="V50" s="535">
        <v>141</v>
      </c>
      <c r="W50" s="827">
        <v>230</v>
      </c>
      <c r="X50" s="535">
        <v>127</v>
      </c>
      <c r="Y50" s="535">
        <v>62</v>
      </c>
      <c r="Z50" s="827">
        <v>65</v>
      </c>
      <c r="AA50" s="535">
        <v>1</v>
      </c>
      <c r="AB50" s="535" t="s">
        <v>319</v>
      </c>
      <c r="AC50" s="535">
        <v>1</v>
      </c>
    </row>
    <row r="51" spans="1:29" ht="12.75" customHeight="1">
      <c r="A51" s="505" t="s">
        <v>1027</v>
      </c>
      <c r="B51" s="506"/>
      <c r="C51" s="525">
        <v>1872</v>
      </c>
      <c r="D51" s="525">
        <v>883</v>
      </c>
      <c r="E51" s="829">
        <v>989</v>
      </c>
      <c r="F51" s="525">
        <v>1724</v>
      </c>
      <c r="G51" s="525">
        <v>787</v>
      </c>
      <c r="H51" s="605">
        <v>937</v>
      </c>
      <c r="I51" s="525">
        <v>136</v>
      </c>
      <c r="J51" s="525">
        <v>62</v>
      </c>
      <c r="K51" s="605">
        <v>74</v>
      </c>
      <c r="L51" s="525">
        <v>559</v>
      </c>
      <c r="M51" s="525">
        <v>234</v>
      </c>
      <c r="N51" s="525">
        <v>325</v>
      </c>
      <c r="O51" s="608">
        <v>290</v>
      </c>
      <c r="P51" s="525">
        <v>57</v>
      </c>
      <c r="Q51" s="605">
        <v>233</v>
      </c>
      <c r="R51" s="525">
        <v>531</v>
      </c>
      <c r="S51" s="525">
        <v>341</v>
      </c>
      <c r="T51" s="605">
        <v>190</v>
      </c>
      <c r="U51" s="525">
        <v>208</v>
      </c>
      <c r="V51" s="525">
        <v>93</v>
      </c>
      <c r="W51" s="829">
        <v>115</v>
      </c>
      <c r="X51" s="525">
        <v>142</v>
      </c>
      <c r="Y51" s="525">
        <v>94</v>
      </c>
      <c r="Z51" s="829">
        <v>48</v>
      </c>
      <c r="AA51" s="525">
        <v>6</v>
      </c>
      <c r="AB51" s="525">
        <v>2</v>
      </c>
      <c r="AC51" s="525">
        <v>4</v>
      </c>
    </row>
    <row r="52" spans="1:29" ht="12.75" customHeight="1">
      <c r="A52" s="490" t="s">
        <v>1028</v>
      </c>
      <c r="B52" s="502"/>
      <c r="C52" s="535">
        <v>2362</v>
      </c>
      <c r="D52" s="535">
        <v>1098</v>
      </c>
      <c r="E52" s="827">
        <v>1264</v>
      </c>
      <c r="F52" s="535">
        <v>2197</v>
      </c>
      <c r="G52" s="535">
        <v>1010</v>
      </c>
      <c r="H52" s="756">
        <v>1187</v>
      </c>
      <c r="I52" s="535">
        <v>91</v>
      </c>
      <c r="J52" s="535">
        <v>42</v>
      </c>
      <c r="K52" s="756">
        <v>49</v>
      </c>
      <c r="L52" s="535">
        <v>619</v>
      </c>
      <c r="M52" s="535">
        <v>237</v>
      </c>
      <c r="N52" s="535">
        <v>382</v>
      </c>
      <c r="O52" s="799">
        <v>388</v>
      </c>
      <c r="P52" s="535">
        <v>69</v>
      </c>
      <c r="Q52" s="756">
        <v>319</v>
      </c>
      <c r="R52" s="535">
        <v>863</v>
      </c>
      <c r="S52" s="535">
        <v>548</v>
      </c>
      <c r="T52" s="756">
        <v>315</v>
      </c>
      <c r="U52" s="535">
        <v>236</v>
      </c>
      <c r="V52" s="535">
        <v>114</v>
      </c>
      <c r="W52" s="827">
        <v>122</v>
      </c>
      <c r="X52" s="535">
        <v>164</v>
      </c>
      <c r="Y52" s="535">
        <v>88</v>
      </c>
      <c r="Z52" s="827">
        <v>76</v>
      </c>
      <c r="AA52" s="535">
        <v>1</v>
      </c>
      <c r="AB52" s="535" t="s">
        <v>319</v>
      </c>
      <c r="AC52" s="535">
        <v>1</v>
      </c>
    </row>
    <row r="53" spans="1:29" ht="12.75" customHeight="1">
      <c r="A53" s="490" t="s">
        <v>1029</v>
      </c>
      <c r="B53" s="502"/>
      <c r="C53" s="535">
        <v>1636</v>
      </c>
      <c r="D53" s="535">
        <v>759</v>
      </c>
      <c r="E53" s="827">
        <v>877</v>
      </c>
      <c r="F53" s="535">
        <v>1478</v>
      </c>
      <c r="G53" s="535">
        <v>670</v>
      </c>
      <c r="H53" s="756">
        <v>808</v>
      </c>
      <c r="I53" s="535">
        <v>41</v>
      </c>
      <c r="J53" s="535">
        <v>23</v>
      </c>
      <c r="K53" s="756">
        <v>18</v>
      </c>
      <c r="L53" s="535">
        <v>427</v>
      </c>
      <c r="M53" s="535">
        <v>162</v>
      </c>
      <c r="N53" s="535">
        <v>265</v>
      </c>
      <c r="O53" s="799">
        <v>249</v>
      </c>
      <c r="P53" s="535">
        <v>38</v>
      </c>
      <c r="Q53" s="756">
        <v>211</v>
      </c>
      <c r="R53" s="535">
        <v>659</v>
      </c>
      <c r="S53" s="535">
        <v>398</v>
      </c>
      <c r="T53" s="756">
        <v>261</v>
      </c>
      <c r="U53" s="535">
        <v>102</v>
      </c>
      <c r="V53" s="535">
        <v>49</v>
      </c>
      <c r="W53" s="827">
        <v>53</v>
      </c>
      <c r="X53" s="535">
        <v>158</v>
      </c>
      <c r="Y53" s="535">
        <v>89</v>
      </c>
      <c r="Z53" s="827">
        <v>69</v>
      </c>
      <c r="AA53" s="535" t="s">
        <v>319</v>
      </c>
      <c r="AB53" s="535" t="s">
        <v>319</v>
      </c>
      <c r="AC53" s="535" t="s">
        <v>319</v>
      </c>
    </row>
    <row r="54" spans="1:29" ht="12.75" customHeight="1">
      <c r="A54" s="490" t="s">
        <v>1030</v>
      </c>
      <c r="B54" s="502"/>
      <c r="C54" s="535">
        <v>1652</v>
      </c>
      <c r="D54" s="535">
        <v>743</v>
      </c>
      <c r="E54" s="827">
        <v>909</v>
      </c>
      <c r="F54" s="535">
        <v>1518</v>
      </c>
      <c r="G54" s="535">
        <v>674</v>
      </c>
      <c r="H54" s="756">
        <v>844</v>
      </c>
      <c r="I54" s="535">
        <v>29</v>
      </c>
      <c r="J54" s="535">
        <v>9</v>
      </c>
      <c r="K54" s="756">
        <v>20</v>
      </c>
      <c r="L54" s="535">
        <v>359</v>
      </c>
      <c r="M54" s="535">
        <v>122</v>
      </c>
      <c r="N54" s="535">
        <v>237</v>
      </c>
      <c r="O54" s="799">
        <v>276</v>
      </c>
      <c r="P54" s="535">
        <v>38</v>
      </c>
      <c r="Q54" s="756">
        <v>238</v>
      </c>
      <c r="R54" s="535">
        <v>710</v>
      </c>
      <c r="S54" s="535">
        <v>437</v>
      </c>
      <c r="T54" s="756">
        <v>273</v>
      </c>
      <c r="U54" s="535">
        <v>144</v>
      </c>
      <c r="V54" s="535">
        <v>68</v>
      </c>
      <c r="W54" s="827">
        <v>76</v>
      </c>
      <c r="X54" s="535">
        <v>133</v>
      </c>
      <c r="Y54" s="535">
        <v>68</v>
      </c>
      <c r="Z54" s="827">
        <v>65</v>
      </c>
      <c r="AA54" s="535">
        <v>1</v>
      </c>
      <c r="AB54" s="535">
        <v>1</v>
      </c>
      <c r="AC54" s="535" t="s">
        <v>319</v>
      </c>
    </row>
    <row r="55" spans="1:29" ht="12.75" customHeight="1">
      <c r="A55" s="490" t="s">
        <v>1031</v>
      </c>
      <c r="B55" s="502"/>
      <c r="C55" s="535">
        <v>919</v>
      </c>
      <c r="D55" s="535">
        <v>400</v>
      </c>
      <c r="E55" s="827">
        <v>519</v>
      </c>
      <c r="F55" s="535">
        <v>854</v>
      </c>
      <c r="G55" s="535">
        <v>364</v>
      </c>
      <c r="H55" s="756">
        <v>490</v>
      </c>
      <c r="I55" s="535">
        <v>27</v>
      </c>
      <c r="J55" s="535">
        <v>10</v>
      </c>
      <c r="K55" s="756">
        <v>17</v>
      </c>
      <c r="L55" s="535">
        <v>194</v>
      </c>
      <c r="M55" s="535">
        <v>77</v>
      </c>
      <c r="N55" s="535">
        <v>117</v>
      </c>
      <c r="O55" s="799">
        <v>123</v>
      </c>
      <c r="P55" s="535">
        <v>11</v>
      </c>
      <c r="Q55" s="756">
        <v>112</v>
      </c>
      <c r="R55" s="535">
        <v>379</v>
      </c>
      <c r="S55" s="535">
        <v>203</v>
      </c>
      <c r="T55" s="756">
        <v>176</v>
      </c>
      <c r="U55" s="535">
        <v>131</v>
      </c>
      <c r="V55" s="535">
        <v>63</v>
      </c>
      <c r="W55" s="827">
        <v>68</v>
      </c>
      <c r="X55" s="535">
        <v>65</v>
      </c>
      <c r="Y55" s="535">
        <v>36</v>
      </c>
      <c r="Z55" s="827">
        <v>29</v>
      </c>
      <c r="AA55" s="535" t="s">
        <v>319</v>
      </c>
      <c r="AB55" s="535" t="s">
        <v>319</v>
      </c>
      <c r="AC55" s="535" t="s">
        <v>319</v>
      </c>
    </row>
    <row r="56" spans="1:29" ht="12.75" customHeight="1">
      <c r="A56" s="490" t="s">
        <v>1032</v>
      </c>
      <c r="B56" s="502"/>
      <c r="C56" s="535">
        <v>1284</v>
      </c>
      <c r="D56" s="535">
        <v>595</v>
      </c>
      <c r="E56" s="827">
        <v>689</v>
      </c>
      <c r="F56" s="535">
        <v>1113</v>
      </c>
      <c r="G56" s="535">
        <v>507</v>
      </c>
      <c r="H56" s="756">
        <v>606</v>
      </c>
      <c r="I56" s="535">
        <v>29</v>
      </c>
      <c r="J56" s="535">
        <v>9</v>
      </c>
      <c r="K56" s="756">
        <v>20</v>
      </c>
      <c r="L56" s="535">
        <v>294</v>
      </c>
      <c r="M56" s="535">
        <v>117</v>
      </c>
      <c r="N56" s="535">
        <v>177</v>
      </c>
      <c r="O56" s="799">
        <v>224</v>
      </c>
      <c r="P56" s="535">
        <v>33</v>
      </c>
      <c r="Q56" s="756">
        <v>191</v>
      </c>
      <c r="R56" s="535">
        <v>487</v>
      </c>
      <c r="S56" s="535">
        <v>312</v>
      </c>
      <c r="T56" s="756">
        <v>175</v>
      </c>
      <c r="U56" s="535">
        <v>79</v>
      </c>
      <c r="V56" s="535">
        <v>36</v>
      </c>
      <c r="W56" s="827">
        <v>43</v>
      </c>
      <c r="X56" s="535">
        <v>171</v>
      </c>
      <c r="Y56" s="535">
        <v>88</v>
      </c>
      <c r="Z56" s="827">
        <v>83</v>
      </c>
      <c r="AA56" s="535" t="s">
        <v>319</v>
      </c>
      <c r="AB56" s="535" t="s">
        <v>319</v>
      </c>
      <c r="AC56" s="535" t="s">
        <v>319</v>
      </c>
    </row>
    <row r="57" spans="1:29" ht="12.75" customHeight="1">
      <c r="A57" s="497" t="s">
        <v>1033</v>
      </c>
      <c r="B57" s="498"/>
      <c r="C57" s="545">
        <v>1299</v>
      </c>
      <c r="D57" s="545">
        <v>573</v>
      </c>
      <c r="E57" s="828">
        <v>726</v>
      </c>
      <c r="F57" s="545">
        <v>1213</v>
      </c>
      <c r="G57" s="545">
        <v>525</v>
      </c>
      <c r="H57" s="754">
        <v>688</v>
      </c>
      <c r="I57" s="545">
        <v>36</v>
      </c>
      <c r="J57" s="545">
        <v>17</v>
      </c>
      <c r="K57" s="754">
        <v>19</v>
      </c>
      <c r="L57" s="545">
        <v>303</v>
      </c>
      <c r="M57" s="545">
        <v>115</v>
      </c>
      <c r="N57" s="545">
        <v>188</v>
      </c>
      <c r="O57" s="814">
        <v>184</v>
      </c>
      <c r="P57" s="545">
        <v>30</v>
      </c>
      <c r="Q57" s="754">
        <v>154</v>
      </c>
      <c r="R57" s="545">
        <v>489</v>
      </c>
      <c r="S57" s="545">
        <v>309</v>
      </c>
      <c r="T57" s="754">
        <v>180</v>
      </c>
      <c r="U57" s="545">
        <v>201</v>
      </c>
      <c r="V57" s="545">
        <v>54</v>
      </c>
      <c r="W57" s="828">
        <v>147</v>
      </c>
      <c r="X57" s="545">
        <v>86</v>
      </c>
      <c r="Y57" s="545">
        <v>48</v>
      </c>
      <c r="Z57" s="828">
        <v>38</v>
      </c>
      <c r="AA57" s="545" t="s">
        <v>319</v>
      </c>
      <c r="AB57" s="545" t="s">
        <v>319</v>
      </c>
      <c r="AC57" s="545" t="s">
        <v>319</v>
      </c>
    </row>
    <row r="58" spans="1:29" ht="12.75" customHeight="1">
      <c r="A58" s="490" t="s">
        <v>1034</v>
      </c>
      <c r="B58" s="502"/>
      <c r="C58" s="535">
        <v>3751</v>
      </c>
      <c r="D58" s="535">
        <v>1716</v>
      </c>
      <c r="E58" s="827">
        <v>2035</v>
      </c>
      <c r="F58" s="535">
        <v>3489</v>
      </c>
      <c r="G58" s="535">
        <v>1592</v>
      </c>
      <c r="H58" s="756">
        <v>1897</v>
      </c>
      <c r="I58" s="535">
        <v>275</v>
      </c>
      <c r="J58" s="535">
        <v>115</v>
      </c>
      <c r="K58" s="756">
        <v>160</v>
      </c>
      <c r="L58" s="535">
        <v>1469</v>
      </c>
      <c r="M58" s="535">
        <v>636</v>
      </c>
      <c r="N58" s="535">
        <v>833</v>
      </c>
      <c r="O58" s="799">
        <v>521</v>
      </c>
      <c r="P58" s="535">
        <v>106</v>
      </c>
      <c r="Q58" s="756">
        <v>415</v>
      </c>
      <c r="R58" s="535">
        <v>854</v>
      </c>
      <c r="S58" s="535">
        <v>562</v>
      </c>
      <c r="T58" s="756">
        <v>292</v>
      </c>
      <c r="U58" s="535">
        <v>370</v>
      </c>
      <c r="V58" s="535">
        <v>173</v>
      </c>
      <c r="W58" s="827">
        <v>197</v>
      </c>
      <c r="X58" s="535">
        <v>256</v>
      </c>
      <c r="Y58" s="535">
        <v>120</v>
      </c>
      <c r="Z58" s="827">
        <v>136</v>
      </c>
      <c r="AA58" s="535">
        <v>5</v>
      </c>
      <c r="AB58" s="535">
        <v>4</v>
      </c>
      <c r="AC58" s="535">
        <v>1</v>
      </c>
    </row>
    <row r="59" spans="1:29" ht="12.75" customHeight="1">
      <c r="A59" s="490" t="s">
        <v>1035</v>
      </c>
      <c r="B59" s="502"/>
      <c r="C59" s="535">
        <v>2883</v>
      </c>
      <c r="D59" s="535">
        <v>1314</v>
      </c>
      <c r="E59" s="827">
        <v>1569</v>
      </c>
      <c r="F59" s="535">
        <v>2667</v>
      </c>
      <c r="G59" s="535">
        <v>1193</v>
      </c>
      <c r="H59" s="756">
        <v>1474</v>
      </c>
      <c r="I59" s="535">
        <v>238</v>
      </c>
      <c r="J59" s="535">
        <v>104</v>
      </c>
      <c r="K59" s="756">
        <v>134</v>
      </c>
      <c r="L59" s="535">
        <v>1134</v>
      </c>
      <c r="M59" s="535">
        <v>472</v>
      </c>
      <c r="N59" s="535">
        <v>662</v>
      </c>
      <c r="O59" s="799">
        <v>418</v>
      </c>
      <c r="P59" s="535">
        <v>78</v>
      </c>
      <c r="Q59" s="756">
        <v>340</v>
      </c>
      <c r="R59" s="535">
        <v>644</v>
      </c>
      <c r="S59" s="535">
        <v>424</v>
      </c>
      <c r="T59" s="756">
        <v>220</v>
      </c>
      <c r="U59" s="535">
        <v>233</v>
      </c>
      <c r="V59" s="535">
        <v>115</v>
      </c>
      <c r="W59" s="827">
        <v>118</v>
      </c>
      <c r="X59" s="535">
        <v>215</v>
      </c>
      <c r="Y59" s="535">
        <v>121</v>
      </c>
      <c r="Z59" s="827">
        <v>94</v>
      </c>
      <c r="AA59" s="535">
        <v>1</v>
      </c>
      <c r="AB59" s="535" t="s">
        <v>319</v>
      </c>
      <c r="AC59" s="535">
        <v>1</v>
      </c>
    </row>
    <row r="60" spans="1:29" ht="12.75" customHeight="1">
      <c r="A60" s="490" t="s">
        <v>1036</v>
      </c>
      <c r="B60" s="502"/>
      <c r="C60" s="535">
        <v>1563</v>
      </c>
      <c r="D60" s="535">
        <v>699</v>
      </c>
      <c r="E60" s="827">
        <v>864</v>
      </c>
      <c r="F60" s="535">
        <v>1451</v>
      </c>
      <c r="G60" s="535">
        <v>637</v>
      </c>
      <c r="H60" s="756">
        <v>814</v>
      </c>
      <c r="I60" s="535">
        <v>40</v>
      </c>
      <c r="J60" s="535">
        <v>16</v>
      </c>
      <c r="K60" s="756">
        <v>24</v>
      </c>
      <c r="L60" s="535">
        <v>403</v>
      </c>
      <c r="M60" s="535">
        <v>124</v>
      </c>
      <c r="N60" s="535">
        <v>279</v>
      </c>
      <c r="O60" s="799">
        <v>236</v>
      </c>
      <c r="P60" s="535">
        <v>32</v>
      </c>
      <c r="Q60" s="756">
        <v>204</v>
      </c>
      <c r="R60" s="535">
        <v>731</v>
      </c>
      <c r="S60" s="535">
        <v>446</v>
      </c>
      <c r="T60" s="756">
        <v>285</v>
      </c>
      <c r="U60" s="535">
        <v>41</v>
      </c>
      <c r="V60" s="535">
        <v>19</v>
      </c>
      <c r="W60" s="827">
        <v>22</v>
      </c>
      <c r="X60" s="535">
        <v>112</v>
      </c>
      <c r="Y60" s="535">
        <v>62</v>
      </c>
      <c r="Z60" s="827">
        <v>50</v>
      </c>
      <c r="AA60" s="535" t="s">
        <v>319</v>
      </c>
      <c r="AB60" s="535" t="s">
        <v>319</v>
      </c>
      <c r="AC60" s="535" t="s">
        <v>319</v>
      </c>
    </row>
    <row r="61" spans="1:29" ht="12.75" customHeight="1">
      <c r="A61" s="505" t="s">
        <v>1037</v>
      </c>
      <c r="B61" s="506"/>
      <c r="C61" s="525">
        <v>1125</v>
      </c>
      <c r="D61" s="525">
        <v>515</v>
      </c>
      <c r="E61" s="829">
        <v>610</v>
      </c>
      <c r="F61" s="525">
        <v>1068</v>
      </c>
      <c r="G61" s="525">
        <v>480</v>
      </c>
      <c r="H61" s="605">
        <v>588</v>
      </c>
      <c r="I61" s="525">
        <v>43</v>
      </c>
      <c r="J61" s="525">
        <v>14</v>
      </c>
      <c r="K61" s="605">
        <v>29</v>
      </c>
      <c r="L61" s="525">
        <v>333</v>
      </c>
      <c r="M61" s="525">
        <v>100</v>
      </c>
      <c r="N61" s="525">
        <v>233</v>
      </c>
      <c r="O61" s="608">
        <v>136</v>
      </c>
      <c r="P61" s="525">
        <v>19</v>
      </c>
      <c r="Q61" s="605">
        <v>117</v>
      </c>
      <c r="R61" s="525">
        <v>521</v>
      </c>
      <c r="S61" s="525">
        <v>328</v>
      </c>
      <c r="T61" s="605">
        <v>193</v>
      </c>
      <c r="U61" s="525">
        <v>35</v>
      </c>
      <c r="V61" s="525">
        <v>19</v>
      </c>
      <c r="W61" s="829">
        <v>16</v>
      </c>
      <c r="X61" s="525">
        <v>57</v>
      </c>
      <c r="Y61" s="525">
        <v>35</v>
      </c>
      <c r="Z61" s="829">
        <v>22</v>
      </c>
      <c r="AA61" s="525" t="s">
        <v>319</v>
      </c>
      <c r="AB61" s="525" t="s">
        <v>319</v>
      </c>
      <c r="AC61" s="525" t="s">
        <v>319</v>
      </c>
    </row>
    <row r="62" spans="1:29" ht="12.75" customHeight="1">
      <c r="A62" s="490" t="s">
        <v>1072</v>
      </c>
      <c r="B62" s="502"/>
      <c r="C62" s="535">
        <v>2207</v>
      </c>
      <c r="D62" s="535">
        <v>887</v>
      </c>
      <c r="E62" s="827">
        <v>1320</v>
      </c>
      <c r="F62" s="535">
        <v>2096</v>
      </c>
      <c r="G62" s="535">
        <v>839</v>
      </c>
      <c r="H62" s="756">
        <v>1257</v>
      </c>
      <c r="I62" s="535">
        <v>281</v>
      </c>
      <c r="J62" s="535">
        <v>115</v>
      </c>
      <c r="K62" s="756">
        <v>166</v>
      </c>
      <c r="L62" s="535">
        <v>847</v>
      </c>
      <c r="M62" s="535">
        <v>306</v>
      </c>
      <c r="N62" s="535">
        <v>541</v>
      </c>
      <c r="O62" s="799">
        <v>225</v>
      </c>
      <c r="P62" s="535">
        <v>69</v>
      </c>
      <c r="Q62" s="756">
        <v>156</v>
      </c>
      <c r="R62" s="535">
        <v>357</v>
      </c>
      <c r="S62" s="535">
        <v>232</v>
      </c>
      <c r="T62" s="756">
        <v>125</v>
      </c>
      <c r="U62" s="535">
        <v>386</v>
      </c>
      <c r="V62" s="535">
        <v>117</v>
      </c>
      <c r="W62" s="827">
        <v>269</v>
      </c>
      <c r="X62" s="535">
        <v>111</v>
      </c>
      <c r="Y62" s="535">
        <v>48</v>
      </c>
      <c r="Z62" s="827">
        <v>63</v>
      </c>
      <c r="AA62" s="535" t="s">
        <v>319</v>
      </c>
      <c r="AB62" s="535" t="s">
        <v>319</v>
      </c>
      <c r="AC62" s="535" t="s">
        <v>319</v>
      </c>
    </row>
    <row r="63" spans="1:29" ht="12.75" customHeight="1">
      <c r="A63" s="490" t="s">
        <v>1073</v>
      </c>
      <c r="B63" s="502"/>
      <c r="C63" s="535">
        <v>425</v>
      </c>
      <c r="D63" s="535">
        <v>190</v>
      </c>
      <c r="E63" s="827">
        <v>235</v>
      </c>
      <c r="F63" s="535">
        <v>386</v>
      </c>
      <c r="G63" s="535">
        <v>171</v>
      </c>
      <c r="H63" s="756">
        <v>215</v>
      </c>
      <c r="I63" s="535">
        <v>12</v>
      </c>
      <c r="J63" s="535">
        <v>5</v>
      </c>
      <c r="K63" s="756">
        <v>7</v>
      </c>
      <c r="L63" s="535">
        <v>88</v>
      </c>
      <c r="M63" s="535">
        <v>28</v>
      </c>
      <c r="N63" s="535">
        <v>60</v>
      </c>
      <c r="O63" s="799">
        <v>60</v>
      </c>
      <c r="P63" s="536">
        <v>11</v>
      </c>
      <c r="Q63" s="657">
        <v>49</v>
      </c>
      <c r="R63" s="535">
        <v>178</v>
      </c>
      <c r="S63" s="535">
        <v>106</v>
      </c>
      <c r="T63" s="756">
        <v>72</v>
      </c>
      <c r="U63" s="535">
        <v>48</v>
      </c>
      <c r="V63" s="536">
        <v>21</v>
      </c>
      <c r="W63" s="830">
        <v>27</v>
      </c>
      <c r="X63" s="535">
        <v>37</v>
      </c>
      <c r="Y63" s="536">
        <v>18</v>
      </c>
      <c r="Z63" s="830">
        <v>19</v>
      </c>
      <c r="AA63" s="535">
        <v>2</v>
      </c>
      <c r="AB63" s="536">
        <v>1</v>
      </c>
      <c r="AC63" s="536">
        <v>1</v>
      </c>
    </row>
    <row r="64" spans="1:29" ht="12.75" customHeight="1">
      <c r="A64" s="490" t="s">
        <v>1074</v>
      </c>
      <c r="B64" s="502"/>
      <c r="C64" s="535">
        <v>742</v>
      </c>
      <c r="D64" s="596">
        <v>346</v>
      </c>
      <c r="E64" s="892">
        <v>396</v>
      </c>
      <c r="F64" s="535">
        <v>687</v>
      </c>
      <c r="G64" s="596">
        <v>322</v>
      </c>
      <c r="H64" s="597">
        <v>365</v>
      </c>
      <c r="I64" s="596">
        <v>12</v>
      </c>
      <c r="J64" s="596">
        <v>4</v>
      </c>
      <c r="K64" s="597">
        <v>8</v>
      </c>
      <c r="L64" s="596">
        <v>123</v>
      </c>
      <c r="M64" s="596">
        <v>55</v>
      </c>
      <c r="N64" s="596">
        <v>68</v>
      </c>
      <c r="O64" s="595">
        <v>127</v>
      </c>
      <c r="P64" s="596">
        <v>19</v>
      </c>
      <c r="Q64" s="597">
        <v>108</v>
      </c>
      <c r="R64" s="596">
        <v>379</v>
      </c>
      <c r="S64" s="596">
        <v>222</v>
      </c>
      <c r="T64" s="597">
        <v>157</v>
      </c>
      <c r="U64" s="535">
        <v>46</v>
      </c>
      <c r="V64" s="535">
        <v>22</v>
      </c>
      <c r="W64" s="827">
        <v>24</v>
      </c>
      <c r="X64" s="535">
        <v>55</v>
      </c>
      <c r="Y64" s="535">
        <v>24</v>
      </c>
      <c r="Z64" s="827">
        <v>31</v>
      </c>
      <c r="AA64" s="535" t="s">
        <v>319</v>
      </c>
      <c r="AB64" s="535" t="s">
        <v>319</v>
      </c>
      <c r="AC64" s="535" t="s">
        <v>319</v>
      </c>
    </row>
    <row r="65" spans="1:29" ht="12.75" customHeight="1">
      <c r="A65" s="514" t="s">
        <v>1075</v>
      </c>
      <c r="B65" s="515"/>
      <c r="C65" s="561">
        <v>45</v>
      </c>
      <c r="D65" s="561">
        <v>25</v>
      </c>
      <c r="E65" s="831">
        <v>20</v>
      </c>
      <c r="F65" s="561">
        <v>44</v>
      </c>
      <c r="G65" s="561">
        <v>24</v>
      </c>
      <c r="H65" s="614">
        <v>20</v>
      </c>
      <c r="I65" s="561">
        <v>2</v>
      </c>
      <c r="J65" s="561">
        <v>1</v>
      </c>
      <c r="K65" s="614">
        <v>1</v>
      </c>
      <c r="L65" s="561">
        <v>7</v>
      </c>
      <c r="M65" s="561">
        <v>4</v>
      </c>
      <c r="N65" s="561">
        <v>3</v>
      </c>
      <c r="O65" s="613">
        <v>9</v>
      </c>
      <c r="P65" s="561">
        <v>1</v>
      </c>
      <c r="Q65" s="614">
        <v>8</v>
      </c>
      <c r="R65" s="561">
        <v>24</v>
      </c>
      <c r="S65" s="561">
        <v>17</v>
      </c>
      <c r="T65" s="614">
        <v>7</v>
      </c>
      <c r="U65" s="561">
        <v>2</v>
      </c>
      <c r="V65" s="561">
        <v>1</v>
      </c>
      <c r="W65" s="831">
        <v>1</v>
      </c>
      <c r="X65" s="561">
        <v>1</v>
      </c>
      <c r="Y65" s="561">
        <v>1</v>
      </c>
      <c r="Z65" s="831" t="s">
        <v>319</v>
      </c>
      <c r="AA65" s="561" t="s">
        <v>319</v>
      </c>
      <c r="AB65" s="561" t="s">
        <v>319</v>
      </c>
      <c r="AC65" s="561" t="s">
        <v>319</v>
      </c>
    </row>
    <row r="66" spans="3:23" ht="11.25">
      <c r="C66" s="430" t="s">
        <v>721</v>
      </c>
      <c r="O66" s="618" t="s">
        <v>724</v>
      </c>
      <c r="P66" s="618"/>
      <c r="V66" s="487"/>
      <c r="W66" s="832"/>
    </row>
  </sheetData>
  <mergeCells count="10">
    <mergeCell ref="AA4:AC4"/>
    <mergeCell ref="A4:B5"/>
    <mergeCell ref="I4:K4"/>
    <mergeCell ref="C4:E4"/>
    <mergeCell ref="X4:Z4"/>
    <mergeCell ref="L4:N4"/>
    <mergeCell ref="R4:T4"/>
    <mergeCell ref="U4:W4"/>
    <mergeCell ref="O4:Q4"/>
    <mergeCell ref="F4:H4"/>
  </mergeCells>
  <hyperlinks>
    <hyperlink ref="A1" location="目次!A39" display="目次へ"/>
  </hyperlinks>
  <printOptions/>
  <pageMargins left="0.5905511811023623" right="0.5905511811023623" top="0.7874015748031497" bottom="0.3937007874015748" header="0.5118110236220472" footer="0.31496062992125984"/>
  <pageSetup firstPageNumber="46" useFirstPageNumber="1"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AE66"/>
  <sheetViews>
    <sheetView zoomScaleSheetLayoutView="100" workbookViewId="0" topLeftCell="A1">
      <selection activeCell="A1" sqref="A1"/>
    </sheetView>
  </sheetViews>
  <sheetFormatPr defaultColWidth="9.00390625" defaultRowHeight="13.5"/>
  <cols>
    <col min="1" max="1" width="9.125" style="486" customWidth="1"/>
    <col min="2" max="2" width="0.875" style="486" customWidth="1"/>
    <col min="3" max="3" width="7.625" style="486" customWidth="1"/>
    <col min="4" max="5" width="6.625" style="486" customWidth="1"/>
    <col min="6" max="6" width="6.125" style="486" customWidth="1"/>
    <col min="7" max="8" width="5.625" style="486" customWidth="1"/>
    <col min="9" max="9" width="6.125" style="486" customWidth="1"/>
    <col min="10" max="11" width="5.625" style="486" customWidth="1"/>
    <col min="12" max="12" width="6.125" style="486" customWidth="1"/>
    <col min="13" max="14" width="5.625" style="486" customWidth="1"/>
    <col min="15" max="15" width="5.625" style="487" customWidth="1"/>
    <col min="16" max="18" width="5.625" style="486" customWidth="1"/>
    <col min="19" max="19" width="5.625" style="487" customWidth="1"/>
    <col min="20" max="31" width="5.625" style="486" customWidth="1"/>
    <col min="32" max="16384" width="9.00390625" style="486" customWidth="1"/>
  </cols>
  <sheetData>
    <row r="1" ht="15" customHeight="1">
      <c r="A1" s="983" t="s">
        <v>605</v>
      </c>
    </row>
    <row r="2" spans="1:31" s="114" customFormat="1" ht="13.5">
      <c r="A2" s="839" t="s">
        <v>188</v>
      </c>
      <c r="F2" s="486"/>
      <c r="G2" s="486"/>
      <c r="H2" s="486"/>
      <c r="I2" s="486"/>
      <c r="J2" s="486"/>
      <c r="K2" s="486"/>
      <c r="L2" s="486"/>
      <c r="M2" s="486"/>
      <c r="N2" s="486"/>
      <c r="O2" s="487"/>
      <c r="P2" s="486"/>
      <c r="Q2" s="486"/>
      <c r="R2" s="486"/>
      <c r="S2" s="487"/>
      <c r="T2" s="486"/>
      <c r="U2" s="486"/>
      <c r="V2" s="486"/>
      <c r="W2" s="486"/>
      <c r="X2" s="486"/>
      <c r="Y2" s="486"/>
      <c r="Z2" s="486"/>
      <c r="AA2" s="486"/>
      <c r="AB2" s="486"/>
      <c r="AC2" s="486"/>
      <c r="AD2" s="486"/>
      <c r="AE2" s="486"/>
    </row>
    <row r="3" ht="6" customHeight="1"/>
    <row r="4" spans="1:31" ht="12.75" customHeight="1">
      <c r="A4" s="1163" t="s">
        <v>977</v>
      </c>
      <c r="B4" s="1164"/>
      <c r="C4" s="990" t="s">
        <v>463</v>
      </c>
      <c r="D4" s="990"/>
      <c r="E4" s="990"/>
      <c r="F4" s="1171" t="s">
        <v>464</v>
      </c>
      <c r="G4" s="1224"/>
      <c r="H4" s="1002"/>
      <c r="I4" s="1171" t="s">
        <v>465</v>
      </c>
      <c r="J4" s="1224"/>
      <c r="K4" s="1002"/>
      <c r="L4" s="1171" t="s">
        <v>466</v>
      </c>
      <c r="M4" s="1224"/>
      <c r="N4" s="1224"/>
      <c r="O4" s="886"/>
      <c r="P4" s="990" t="s">
        <v>467</v>
      </c>
      <c r="Q4" s="990"/>
      <c r="R4" s="990"/>
      <c r="S4" s="893" t="s">
        <v>514</v>
      </c>
      <c r="T4" s="1002" t="s">
        <v>468</v>
      </c>
      <c r="U4" s="990"/>
      <c r="V4" s="1171"/>
      <c r="W4" s="990" t="s">
        <v>469</v>
      </c>
      <c r="X4" s="990"/>
      <c r="Y4" s="1171"/>
      <c r="Z4" s="990" t="s">
        <v>470</v>
      </c>
      <c r="AA4" s="990"/>
      <c r="AB4" s="1171"/>
      <c r="AC4" s="990" t="s">
        <v>87</v>
      </c>
      <c r="AD4" s="990"/>
      <c r="AE4" s="1171"/>
    </row>
    <row r="5" spans="1:31" ht="12.75" customHeight="1">
      <c r="A5" s="1165"/>
      <c r="B5" s="1166"/>
      <c r="C5" s="140" t="s">
        <v>1068</v>
      </c>
      <c r="D5" s="140" t="s">
        <v>286</v>
      </c>
      <c r="E5" s="140" t="s">
        <v>287</v>
      </c>
      <c r="F5" s="140" t="s">
        <v>1068</v>
      </c>
      <c r="G5" s="140" t="s">
        <v>286</v>
      </c>
      <c r="H5" s="140" t="s">
        <v>287</v>
      </c>
      <c r="I5" s="140" t="s">
        <v>1068</v>
      </c>
      <c r="J5" s="140" t="s">
        <v>286</v>
      </c>
      <c r="K5" s="140" t="s">
        <v>287</v>
      </c>
      <c r="L5" s="140" t="s">
        <v>1068</v>
      </c>
      <c r="M5" s="140" t="s">
        <v>286</v>
      </c>
      <c r="N5" s="811" t="s">
        <v>287</v>
      </c>
      <c r="O5" s="886"/>
      <c r="P5" s="140" t="s">
        <v>1068</v>
      </c>
      <c r="Q5" s="140" t="s">
        <v>286</v>
      </c>
      <c r="R5" s="140" t="s">
        <v>287</v>
      </c>
      <c r="S5" s="140" t="s">
        <v>1068</v>
      </c>
      <c r="T5" s="519" t="s">
        <v>1068</v>
      </c>
      <c r="U5" s="140" t="s">
        <v>286</v>
      </c>
      <c r="V5" s="811" t="s">
        <v>287</v>
      </c>
      <c r="W5" s="140" t="s">
        <v>1068</v>
      </c>
      <c r="X5" s="140" t="s">
        <v>286</v>
      </c>
      <c r="Y5" s="811" t="s">
        <v>287</v>
      </c>
      <c r="Z5" s="140" t="s">
        <v>1068</v>
      </c>
      <c r="AA5" s="140" t="s">
        <v>286</v>
      </c>
      <c r="AB5" s="811" t="s">
        <v>287</v>
      </c>
      <c r="AC5" s="140" t="s">
        <v>1068</v>
      </c>
      <c r="AD5" s="140" t="s">
        <v>286</v>
      </c>
      <c r="AE5" s="811" t="s">
        <v>287</v>
      </c>
    </row>
    <row r="6" spans="1:31" ht="12.75" customHeight="1">
      <c r="A6" s="490" t="s">
        <v>496</v>
      </c>
      <c r="B6" s="491"/>
      <c r="C6" s="535">
        <v>12728</v>
      </c>
      <c r="D6" s="535">
        <v>6493</v>
      </c>
      <c r="E6" s="756">
        <v>6235</v>
      </c>
      <c r="F6" s="535">
        <v>7549</v>
      </c>
      <c r="G6" s="535">
        <v>3870</v>
      </c>
      <c r="H6" s="756">
        <v>3679</v>
      </c>
      <c r="I6" s="535">
        <v>2238</v>
      </c>
      <c r="J6" s="535">
        <v>1152</v>
      </c>
      <c r="K6" s="535">
        <v>1086</v>
      </c>
      <c r="L6" s="813">
        <v>367</v>
      </c>
      <c r="M6" s="753">
        <v>148</v>
      </c>
      <c r="N6" s="753">
        <v>219</v>
      </c>
      <c r="O6" s="535"/>
      <c r="P6" s="813">
        <v>2572</v>
      </c>
      <c r="Q6" s="535">
        <v>1322</v>
      </c>
      <c r="R6" s="753">
        <v>1250</v>
      </c>
      <c r="S6" s="891">
        <v>2</v>
      </c>
      <c r="T6" s="753">
        <v>5546</v>
      </c>
      <c r="U6" s="753">
        <v>2827</v>
      </c>
      <c r="V6" s="753">
        <v>2719</v>
      </c>
      <c r="W6" s="813">
        <v>1377</v>
      </c>
      <c r="X6" s="753">
        <v>693</v>
      </c>
      <c r="Y6" s="753">
        <v>684</v>
      </c>
      <c r="Z6" s="813">
        <v>1055</v>
      </c>
      <c r="AA6" s="753">
        <v>538</v>
      </c>
      <c r="AB6" s="753">
        <v>517</v>
      </c>
      <c r="AC6" s="813">
        <v>3114</v>
      </c>
      <c r="AD6" s="753">
        <v>1596</v>
      </c>
      <c r="AE6" s="753">
        <v>1518</v>
      </c>
    </row>
    <row r="7" spans="1:31" ht="12.75" customHeight="1">
      <c r="A7" s="497" t="s">
        <v>983</v>
      </c>
      <c r="B7" s="498"/>
      <c r="C7" s="545">
        <v>54</v>
      </c>
      <c r="D7" s="545">
        <v>27</v>
      </c>
      <c r="E7" s="754">
        <v>27</v>
      </c>
      <c r="F7" s="545">
        <v>26</v>
      </c>
      <c r="G7" s="545">
        <v>14</v>
      </c>
      <c r="H7" s="754">
        <v>12</v>
      </c>
      <c r="I7" s="545">
        <v>8</v>
      </c>
      <c r="J7" s="545">
        <v>3</v>
      </c>
      <c r="K7" s="545">
        <v>5</v>
      </c>
      <c r="L7" s="814">
        <v>4</v>
      </c>
      <c r="M7" s="545">
        <v>1</v>
      </c>
      <c r="N7" s="545">
        <v>3</v>
      </c>
      <c r="O7" s="535"/>
      <c r="P7" s="814">
        <v>16</v>
      </c>
      <c r="Q7" s="545">
        <v>9</v>
      </c>
      <c r="R7" s="545">
        <v>7</v>
      </c>
      <c r="S7" s="889" t="s">
        <v>319</v>
      </c>
      <c r="T7" s="545">
        <v>19</v>
      </c>
      <c r="U7" s="545">
        <v>11</v>
      </c>
      <c r="V7" s="545">
        <v>8</v>
      </c>
      <c r="W7" s="814">
        <v>5</v>
      </c>
      <c r="X7" s="545">
        <v>5</v>
      </c>
      <c r="Y7" s="545" t="s">
        <v>319</v>
      </c>
      <c r="Z7" s="814">
        <v>3</v>
      </c>
      <c r="AA7" s="545">
        <v>1</v>
      </c>
      <c r="AB7" s="545">
        <v>2</v>
      </c>
      <c r="AC7" s="814">
        <v>11</v>
      </c>
      <c r="AD7" s="545">
        <v>5</v>
      </c>
      <c r="AE7" s="545">
        <v>6</v>
      </c>
    </row>
    <row r="8" spans="1:31" ht="12.75" customHeight="1">
      <c r="A8" s="490" t="s">
        <v>984</v>
      </c>
      <c r="B8" s="502"/>
      <c r="C8" s="535">
        <v>63</v>
      </c>
      <c r="D8" s="535">
        <v>34</v>
      </c>
      <c r="E8" s="756">
        <v>29</v>
      </c>
      <c r="F8" s="535">
        <v>37</v>
      </c>
      <c r="G8" s="535">
        <v>18</v>
      </c>
      <c r="H8" s="756">
        <v>19</v>
      </c>
      <c r="I8" s="535">
        <v>14</v>
      </c>
      <c r="J8" s="535">
        <v>10</v>
      </c>
      <c r="K8" s="535">
        <v>4</v>
      </c>
      <c r="L8" s="799">
        <v>1</v>
      </c>
      <c r="M8" s="535">
        <v>1</v>
      </c>
      <c r="N8" s="535" t="s">
        <v>319</v>
      </c>
      <c r="O8" s="535"/>
      <c r="P8" s="799">
        <v>11</v>
      </c>
      <c r="Q8" s="535">
        <v>5</v>
      </c>
      <c r="R8" s="535">
        <v>6</v>
      </c>
      <c r="S8" s="888" t="s">
        <v>319</v>
      </c>
      <c r="T8" s="535">
        <v>14</v>
      </c>
      <c r="U8" s="535">
        <v>9</v>
      </c>
      <c r="V8" s="535">
        <v>5</v>
      </c>
      <c r="W8" s="799">
        <v>4</v>
      </c>
      <c r="X8" s="535">
        <v>2</v>
      </c>
      <c r="Y8" s="535">
        <v>2</v>
      </c>
      <c r="Z8" s="799">
        <v>4</v>
      </c>
      <c r="AA8" s="535">
        <v>4</v>
      </c>
      <c r="AB8" s="535" t="s">
        <v>319</v>
      </c>
      <c r="AC8" s="799">
        <v>6</v>
      </c>
      <c r="AD8" s="535">
        <v>3</v>
      </c>
      <c r="AE8" s="535">
        <v>3</v>
      </c>
    </row>
    <row r="9" spans="1:31" ht="12.75" customHeight="1">
      <c r="A9" s="490" t="s">
        <v>985</v>
      </c>
      <c r="B9" s="502"/>
      <c r="C9" s="535">
        <v>62</v>
      </c>
      <c r="D9" s="535">
        <v>31</v>
      </c>
      <c r="E9" s="756">
        <v>31</v>
      </c>
      <c r="F9" s="535">
        <v>37</v>
      </c>
      <c r="G9" s="535">
        <v>18</v>
      </c>
      <c r="H9" s="756">
        <v>19</v>
      </c>
      <c r="I9" s="535">
        <v>13</v>
      </c>
      <c r="J9" s="535">
        <v>8</v>
      </c>
      <c r="K9" s="535">
        <v>5</v>
      </c>
      <c r="L9" s="799">
        <v>2</v>
      </c>
      <c r="M9" s="535" t="s">
        <v>319</v>
      </c>
      <c r="N9" s="535">
        <v>2</v>
      </c>
      <c r="O9" s="535"/>
      <c r="P9" s="799">
        <v>10</v>
      </c>
      <c r="Q9" s="535">
        <v>5</v>
      </c>
      <c r="R9" s="535">
        <v>5</v>
      </c>
      <c r="S9" s="888" t="s">
        <v>319</v>
      </c>
      <c r="T9" s="535">
        <v>27</v>
      </c>
      <c r="U9" s="535">
        <v>16</v>
      </c>
      <c r="V9" s="535">
        <v>11</v>
      </c>
      <c r="W9" s="799">
        <v>9</v>
      </c>
      <c r="X9" s="535">
        <v>6</v>
      </c>
      <c r="Y9" s="535">
        <v>3</v>
      </c>
      <c r="Z9" s="799">
        <v>5</v>
      </c>
      <c r="AA9" s="535">
        <v>3</v>
      </c>
      <c r="AB9" s="535">
        <v>2</v>
      </c>
      <c r="AC9" s="799">
        <v>13</v>
      </c>
      <c r="AD9" s="535">
        <v>7</v>
      </c>
      <c r="AE9" s="535">
        <v>6</v>
      </c>
    </row>
    <row r="10" spans="1:31" ht="12.75" customHeight="1">
      <c r="A10" s="490" t="s">
        <v>986</v>
      </c>
      <c r="B10" s="502"/>
      <c r="C10" s="535">
        <v>88</v>
      </c>
      <c r="D10" s="535">
        <v>46</v>
      </c>
      <c r="E10" s="756">
        <v>42</v>
      </c>
      <c r="F10" s="535">
        <v>57</v>
      </c>
      <c r="G10" s="535">
        <v>32</v>
      </c>
      <c r="H10" s="756">
        <v>25</v>
      </c>
      <c r="I10" s="535">
        <v>15</v>
      </c>
      <c r="J10" s="535">
        <v>4</v>
      </c>
      <c r="K10" s="535">
        <v>11</v>
      </c>
      <c r="L10" s="799">
        <v>1</v>
      </c>
      <c r="M10" s="535">
        <v>1</v>
      </c>
      <c r="N10" s="535" t="s">
        <v>319</v>
      </c>
      <c r="O10" s="535"/>
      <c r="P10" s="799">
        <v>15</v>
      </c>
      <c r="Q10" s="535">
        <v>9</v>
      </c>
      <c r="R10" s="535">
        <v>6</v>
      </c>
      <c r="S10" s="888" t="s">
        <v>319</v>
      </c>
      <c r="T10" s="535">
        <v>23</v>
      </c>
      <c r="U10" s="535">
        <v>11</v>
      </c>
      <c r="V10" s="535">
        <v>12</v>
      </c>
      <c r="W10" s="799">
        <v>7</v>
      </c>
      <c r="X10" s="535">
        <v>1</v>
      </c>
      <c r="Y10" s="535">
        <v>6</v>
      </c>
      <c r="Z10" s="799">
        <v>2</v>
      </c>
      <c r="AA10" s="535">
        <v>2</v>
      </c>
      <c r="AB10" s="535" t="s">
        <v>319</v>
      </c>
      <c r="AC10" s="799">
        <v>14</v>
      </c>
      <c r="AD10" s="535">
        <v>8</v>
      </c>
      <c r="AE10" s="535">
        <v>6</v>
      </c>
    </row>
    <row r="11" spans="1:31" ht="12.75" customHeight="1">
      <c r="A11" s="505" t="s">
        <v>987</v>
      </c>
      <c r="B11" s="506"/>
      <c r="C11" s="525">
        <v>7</v>
      </c>
      <c r="D11" s="525">
        <v>7</v>
      </c>
      <c r="E11" s="605" t="s">
        <v>319</v>
      </c>
      <c r="F11" s="525" t="s">
        <v>319</v>
      </c>
      <c r="G11" s="525" t="s">
        <v>319</v>
      </c>
      <c r="H11" s="605" t="s">
        <v>319</v>
      </c>
      <c r="I11" s="525">
        <v>2</v>
      </c>
      <c r="J11" s="525">
        <v>2</v>
      </c>
      <c r="K11" s="525" t="s">
        <v>319</v>
      </c>
      <c r="L11" s="608">
        <v>4</v>
      </c>
      <c r="M11" s="525">
        <v>4</v>
      </c>
      <c r="N11" s="525" t="s">
        <v>319</v>
      </c>
      <c r="O11" s="535"/>
      <c r="P11" s="608">
        <v>1</v>
      </c>
      <c r="Q11" s="525">
        <v>1</v>
      </c>
      <c r="R11" s="525" t="s">
        <v>319</v>
      </c>
      <c r="S11" s="887" t="s">
        <v>319</v>
      </c>
      <c r="T11" s="525" t="s">
        <v>319</v>
      </c>
      <c r="U11" s="525" t="s">
        <v>319</v>
      </c>
      <c r="V11" s="525" t="s">
        <v>319</v>
      </c>
      <c r="W11" s="608" t="s">
        <v>319</v>
      </c>
      <c r="X11" s="525" t="s">
        <v>319</v>
      </c>
      <c r="Y11" s="525" t="s">
        <v>319</v>
      </c>
      <c r="Z11" s="608" t="s">
        <v>319</v>
      </c>
      <c r="AA11" s="525" t="s">
        <v>319</v>
      </c>
      <c r="AB11" s="525" t="s">
        <v>319</v>
      </c>
      <c r="AC11" s="608" t="s">
        <v>319</v>
      </c>
      <c r="AD11" s="525" t="s">
        <v>319</v>
      </c>
      <c r="AE11" s="525" t="s">
        <v>319</v>
      </c>
    </row>
    <row r="12" spans="1:31" ht="12.75" customHeight="1">
      <c r="A12" s="490" t="s">
        <v>988</v>
      </c>
      <c r="B12" s="502"/>
      <c r="C12" s="535">
        <v>1086</v>
      </c>
      <c r="D12" s="535">
        <v>565</v>
      </c>
      <c r="E12" s="756">
        <v>521</v>
      </c>
      <c r="F12" s="535">
        <v>652</v>
      </c>
      <c r="G12" s="535">
        <v>349</v>
      </c>
      <c r="H12" s="756">
        <v>303</v>
      </c>
      <c r="I12" s="535">
        <v>209</v>
      </c>
      <c r="J12" s="535">
        <v>108</v>
      </c>
      <c r="K12" s="535">
        <v>101</v>
      </c>
      <c r="L12" s="799">
        <v>28</v>
      </c>
      <c r="M12" s="535">
        <v>7</v>
      </c>
      <c r="N12" s="535">
        <v>21</v>
      </c>
      <c r="O12" s="535"/>
      <c r="P12" s="799">
        <v>197</v>
      </c>
      <c r="Q12" s="535">
        <v>101</v>
      </c>
      <c r="R12" s="535">
        <v>96</v>
      </c>
      <c r="S12" s="888" t="s">
        <v>319</v>
      </c>
      <c r="T12" s="535">
        <v>395</v>
      </c>
      <c r="U12" s="535">
        <v>188</v>
      </c>
      <c r="V12" s="535">
        <v>207</v>
      </c>
      <c r="W12" s="799">
        <v>96</v>
      </c>
      <c r="X12" s="535">
        <v>46</v>
      </c>
      <c r="Y12" s="535">
        <v>50</v>
      </c>
      <c r="Z12" s="799">
        <v>64</v>
      </c>
      <c r="AA12" s="535">
        <v>20</v>
      </c>
      <c r="AB12" s="535">
        <v>44</v>
      </c>
      <c r="AC12" s="799">
        <v>235</v>
      </c>
      <c r="AD12" s="535">
        <v>122</v>
      </c>
      <c r="AE12" s="535">
        <v>113</v>
      </c>
    </row>
    <row r="13" spans="1:31" ht="12.75" customHeight="1">
      <c r="A13" s="490" t="s">
        <v>989</v>
      </c>
      <c r="B13" s="502"/>
      <c r="C13" s="535">
        <v>272</v>
      </c>
      <c r="D13" s="535">
        <v>132</v>
      </c>
      <c r="E13" s="756">
        <v>140</v>
      </c>
      <c r="F13" s="535">
        <v>179</v>
      </c>
      <c r="G13" s="535">
        <v>82</v>
      </c>
      <c r="H13" s="756">
        <v>97</v>
      </c>
      <c r="I13" s="535">
        <v>34</v>
      </c>
      <c r="J13" s="535">
        <v>18</v>
      </c>
      <c r="K13" s="535">
        <v>16</v>
      </c>
      <c r="L13" s="799">
        <v>1</v>
      </c>
      <c r="M13" s="535">
        <v>1</v>
      </c>
      <c r="N13" s="535" t="s">
        <v>319</v>
      </c>
      <c r="O13" s="535"/>
      <c r="P13" s="799">
        <v>58</v>
      </c>
      <c r="Q13" s="535">
        <v>31</v>
      </c>
      <c r="R13" s="535">
        <v>27</v>
      </c>
      <c r="S13" s="888" t="s">
        <v>319</v>
      </c>
      <c r="T13" s="535">
        <v>106</v>
      </c>
      <c r="U13" s="535">
        <v>46</v>
      </c>
      <c r="V13" s="535">
        <v>60</v>
      </c>
      <c r="W13" s="799">
        <v>31</v>
      </c>
      <c r="X13" s="535">
        <v>13</v>
      </c>
      <c r="Y13" s="535">
        <v>18</v>
      </c>
      <c r="Z13" s="799">
        <v>18</v>
      </c>
      <c r="AA13" s="535">
        <v>7</v>
      </c>
      <c r="AB13" s="535">
        <v>11</v>
      </c>
      <c r="AC13" s="799">
        <v>57</v>
      </c>
      <c r="AD13" s="535">
        <v>26</v>
      </c>
      <c r="AE13" s="535">
        <v>31</v>
      </c>
    </row>
    <row r="14" spans="1:31" ht="12.75" customHeight="1">
      <c r="A14" s="490" t="s">
        <v>990</v>
      </c>
      <c r="B14" s="502"/>
      <c r="C14" s="535">
        <v>212</v>
      </c>
      <c r="D14" s="535">
        <v>103</v>
      </c>
      <c r="E14" s="756">
        <v>109</v>
      </c>
      <c r="F14" s="535">
        <v>134</v>
      </c>
      <c r="G14" s="535">
        <v>65</v>
      </c>
      <c r="H14" s="756">
        <v>69</v>
      </c>
      <c r="I14" s="535">
        <v>28</v>
      </c>
      <c r="J14" s="535">
        <v>15</v>
      </c>
      <c r="K14" s="535">
        <v>13</v>
      </c>
      <c r="L14" s="799">
        <v>4</v>
      </c>
      <c r="M14" s="535">
        <v>2</v>
      </c>
      <c r="N14" s="535">
        <v>2</v>
      </c>
      <c r="O14" s="535"/>
      <c r="P14" s="799">
        <v>46</v>
      </c>
      <c r="Q14" s="535">
        <v>21</v>
      </c>
      <c r="R14" s="535">
        <v>25</v>
      </c>
      <c r="S14" s="888" t="s">
        <v>319</v>
      </c>
      <c r="T14" s="535">
        <v>70</v>
      </c>
      <c r="U14" s="535">
        <v>37</v>
      </c>
      <c r="V14" s="535">
        <v>33</v>
      </c>
      <c r="W14" s="799">
        <v>20</v>
      </c>
      <c r="X14" s="535">
        <v>9</v>
      </c>
      <c r="Y14" s="535">
        <v>11</v>
      </c>
      <c r="Z14" s="799">
        <v>13</v>
      </c>
      <c r="AA14" s="535">
        <v>6</v>
      </c>
      <c r="AB14" s="535">
        <v>7</v>
      </c>
      <c r="AC14" s="799">
        <v>37</v>
      </c>
      <c r="AD14" s="535">
        <v>22</v>
      </c>
      <c r="AE14" s="535">
        <v>15</v>
      </c>
    </row>
    <row r="15" spans="1:31" ht="12.75" customHeight="1">
      <c r="A15" s="490" t="s">
        <v>991</v>
      </c>
      <c r="B15" s="502"/>
      <c r="C15" s="535">
        <v>521</v>
      </c>
      <c r="D15" s="535">
        <v>265</v>
      </c>
      <c r="E15" s="756">
        <v>256</v>
      </c>
      <c r="F15" s="535">
        <v>352</v>
      </c>
      <c r="G15" s="535">
        <v>178</v>
      </c>
      <c r="H15" s="756">
        <v>174</v>
      </c>
      <c r="I15" s="535">
        <v>82</v>
      </c>
      <c r="J15" s="535">
        <v>42</v>
      </c>
      <c r="K15" s="535">
        <v>40</v>
      </c>
      <c r="L15" s="799">
        <v>7</v>
      </c>
      <c r="M15" s="535">
        <v>2</v>
      </c>
      <c r="N15" s="535">
        <v>5</v>
      </c>
      <c r="O15" s="535"/>
      <c r="P15" s="799">
        <v>79</v>
      </c>
      <c r="Q15" s="535">
        <v>43</v>
      </c>
      <c r="R15" s="535">
        <v>36</v>
      </c>
      <c r="S15" s="888">
        <v>1</v>
      </c>
      <c r="T15" s="535">
        <v>154</v>
      </c>
      <c r="U15" s="535">
        <v>87</v>
      </c>
      <c r="V15" s="535">
        <v>67</v>
      </c>
      <c r="W15" s="799">
        <v>49</v>
      </c>
      <c r="X15" s="535">
        <v>22</v>
      </c>
      <c r="Y15" s="535">
        <v>27</v>
      </c>
      <c r="Z15" s="799">
        <v>26</v>
      </c>
      <c r="AA15" s="535">
        <v>16</v>
      </c>
      <c r="AB15" s="535">
        <v>10</v>
      </c>
      <c r="AC15" s="799">
        <v>79</v>
      </c>
      <c r="AD15" s="535">
        <v>49</v>
      </c>
      <c r="AE15" s="535">
        <v>30</v>
      </c>
    </row>
    <row r="16" spans="1:31" ht="12.75" customHeight="1">
      <c r="A16" s="490" t="s">
        <v>992</v>
      </c>
      <c r="B16" s="502"/>
      <c r="C16" s="535">
        <v>281</v>
      </c>
      <c r="D16" s="535">
        <v>143</v>
      </c>
      <c r="E16" s="756">
        <v>138</v>
      </c>
      <c r="F16" s="535">
        <v>147</v>
      </c>
      <c r="G16" s="535">
        <v>74</v>
      </c>
      <c r="H16" s="756">
        <v>73</v>
      </c>
      <c r="I16" s="535">
        <v>52</v>
      </c>
      <c r="J16" s="535">
        <v>28</v>
      </c>
      <c r="K16" s="535">
        <v>24</v>
      </c>
      <c r="L16" s="799">
        <v>4</v>
      </c>
      <c r="M16" s="535">
        <v>3</v>
      </c>
      <c r="N16" s="535">
        <v>1</v>
      </c>
      <c r="O16" s="535"/>
      <c r="P16" s="799">
        <v>78</v>
      </c>
      <c r="Q16" s="535">
        <v>38</v>
      </c>
      <c r="R16" s="535">
        <v>40</v>
      </c>
      <c r="S16" s="888" t="s">
        <v>319</v>
      </c>
      <c r="T16" s="535">
        <v>132</v>
      </c>
      <c r="U16" s="535">
        <v>66</v>
      </c>
      <c r="V16" s="535">
        <v>66</v>
      </c>
      <c r="W16" s="799">
        <v>29</v>
      </c>
      <c r="X16" s="535">
        <v>10</v>
      </c>
      <c r="Y16" s="535">
        <v>19</v>
      </c>
      <c r="Z16" s="799">
        <v>25</v>
      </c>
      <c r="AA16" s="535">
        <v>14</v>
      </c>
      <c r="AB16" s="535">
        <v>11</v>
      </c>
      <c r="AC16" s="799">
        <v>78</v>
      </c>
      <c r="AD16" s="535">
        <v>42</v>
      </c>
      <c r="AE16" s="535">
        <v>36</v>
      </c>
    </row>
    <row r="17" spans="1:31" ht="12.75" customHeight="1">
      <c r="A17" s="497" t="s">
        <v>993</v>
      </c>
      <c r="B17" s="498"/>
      <c r="C17" s="545">
        <v>201</v>
      </c>
      <c r="D17" s="545">
        <v>97</v>
      </c>
      <c r="E17" s="754">
        <v>104</v>
      </c>
      <c r="F17" s="545">
        <v>93</v>
      </c>
      <c r="G17" s="545">
        <v>42</v>
      </c>
      <c r="H17" s="754">
        <v>51</v>
      </c>
      <c r="I17" s="545">
        <v>27</v>
      </c>
      <c r="J17" s="545">
        <v>10</v>
      </c>
      <c r="K17" s="545">
        <v>17</v>
      </c>
      <c r="L17" s="814">
        <v>9</v>
      </c>
      <c r="M17" s="545">
        <v>4</v>
      </c>
      <c r="N17" s="545">
        <v>5</v>
      </c>
      <c r="O17" s="535"/>
      <c r="P17" s="814">
        <v>72</v>
      </c>
      <c r="Q17" s="545">
        <v>41</v>
      </c>
      <c r="R17" s="545">
        <v>31</v>
      </c>
      <c r="S17" s="889" t="s">
        <v>319</v>
      </c>
      <c r="T17" s="545">
        <v>88</v>
      </c>
      <c r="U17" s="545">
        <v>37</v>
      </c>
      <c r="V17" s="545">
        <v>51</v>
      </c>
      <c r="W17" s="814">
        <v>18</v>
      </c>
      <c r="X17" s="545">
        <v>8</v>
      </c>
      <c r="Y17" s="545">
        <v>10</v>
      </c>
      <c r="Z17" s="814">
        <v>23</v>
      </c>
      <c r="AA17" s="545">
        <v>9</v>
      </c>
      <c r="AB17" s="545">
        <v>14</v>
      </c>
      <c r="AC17" s="814">
        <v>47</v>
      </c>
      <c r="AD17" s="545">
        <v>20</v>
      </c>
      <c r="AE17" s="545">
        <v>27</v>
      </c>
    </row>
    <row r="18" spans="1:31" ht="12.75" customHeight="1">
      <c r="A18" s="490" t="s">
        <v>994</v>
      </c>
      <c r="B18" s="502"/>
      <c r="C18" s="535">
        <v>157</v>
      </c>
      <c r="D18" s="535">
        <v>77</v>
      </c>
      <c r="E18" s="756">
        <v>80</v>
      </c>
      <c r="F18" s="535">
        <v>85</v>
      </c>
      <c r="G18" s="535">
        <v>42</v>
      </c>
      <c r="H18" s="756">
        <v>43</v>
      </c>
      <c r="I18" s="535">
        <v>25</v>
      </c>
      <c r="J18" s="535">
        <v>13</v>
      </c>
      <c r="K18" s="535">
        <v>12</v>
      </c>
      <c r="L18" s="799">
        <v>2</v>
      </c>
      <c r="M18" s="535">
        <v>1</v>
      </c>
      <c r="N18" s="535">
        <v>1</v>
      </c>
      <c r="O18" s="535"/>
      <c r="P18" s="799">
        <v>45</v>
      </c>
      <c r="Q18" s="535">
        <v>21</v>
      </c>
      <c r="R18" s="535">
        <v>24</v>
      </c>
      <c r="S18" s="888" t="s">
        <v>319</v>
      </c>
      <c r="T18" s="535">
        <v>72</v>
      </c>
      <c r="U18" s="535">
        <v>38</v>
      </c>
      <c r="V18" s="535">
        <v>34</v>
      </c>
      <c r="W18" s="799">
        <v>22</v>
      </c>
      <c r="X18" s="535">
        <v>12</v>
      </c>
      <c r="Y18" s="535">
        <v>10</v>
      </c>
      <c r="Z18" s="799">
        <v>12</v>
      </c>
      <c r="AA18" s="535">
        <v>7</v>
      </c>
      <c r="AB18" s="535">
        <v>5</v>
      </c>
      <c r="AC18" s="799">
        <v>38</v>
      </c>
      <c r="AD18" s="535">
        <v>19</v>
      </c>
      <c r="AE18" s="535">
        <v>19</v>
      </c>
    </row>
    <row r="19" spans="1:31" ht="12.75" customHeight="1">
      <c r="A19" s="490" t="s">
        <v>995</v>
      </c>
      <c r="B19" s="502"/>
      <c r="C19" s="535">
        <v>286</v>
      </c>
      <c r="D19" s="535">
        <v>143</v>
      </c>
      <c r="E19" s="756">
        <v>143</v>
      </c>
      <c r="F19" s="535">
        <v>174</v>
      </c>
      <c r="G19" s="535">
        <v>91</v>
      </c>
      <c r="H19" s="756">
        <v>83</v>
      </c>
      <c r="I19" s="535">
        <v>49</v>
      </c>
      <c r="J19" s="535">
        <v>23</v>
      </c>
      <c r="K19" s="535">
        <v>26</v>
      </c>
      <c r="L19" s="799">
        <v>6</v>
      </c>
      <c r="M19" s="535">
        <v>2</v>
      </c>
      <c r="N19" s="535">
        <v>4</v>
      </c>
      <c r="O19" s="535"/>
      <c r="P19" s="799">
        <v>57</v>
      </c>
      <c r="Q19" s="535">
        <v>27</v>
      </c>
      <c r="R19" s="535">
        <v>30</v>
      </c>
      <c r="S19" s="888" t="s">
        <v>319</v>
      </c>
      <c r="T19" s="535">
        <v>126</v>
      </c>
      <c r="U19" s="535">
        <v>63</v>
      </c>
      <c r="V19" s="535">
        <v>63</v>
      </c>
      <c r="W19" s="799">
        <v>39</v>
      </c>
      <c r="X19" s="535">
        <v>20</v>
      </c>
      <c r="Y19" s="535">
        <v>19</v>
      </c>
      <c r="Z19" s="799">
        <v>23</v>
      </c>
      <c r="AA19" s="535">
        <v>13</v>
      </c>
      <c r="AB19" s="535">
        <v>10</v>
      </c>
      <c r="AC19" s="799">
        <v>64</v>
      </c>
      <c r="AD19" s="535">
        <v>30</v>
      </c>
      <c r="AE19" s="535">
        <v>34</v>
      </c>
    </row>
    <row r="20" spans="1:31" ht="12.75" customHeight="1">
      <c r="A20" s="490" t="s">
        <v>996</v>
      </c>
      <c r="B20" s="502"/>
      <c r="C20" s="535">
        <v>639</v>
      </c>
      <c r="D20" s="535">
        <v>339</v>
      </c>
      <c r="E20" s="756">
        <v>300</v>
      </c>
      <c r="F20" s="535">
        <v>410</v>
      </c>
      <c r="G20" s="535">
        <v>216</v>
      </c>
      <c r="H20" s="756">
        <v>194</v>
      </c>
      <c r="I20" s="535">
        <v>103</v>
      </c>
      <c r="J20" s="535">
        <v>58</v>
      </c>
      <c r="K20" s="535">
        <v>45</v>
      </c>
      <c r="L20" s="799">
        <v>13</v>
      </c>
      <c r="M20" s="535">
        <v>5</v>
      </c>
      <c r="N20" s="535">
        <v>8</v>
      </c>
      <c r="O20" s="535"/>
      <c r="P20" s="799">
        <v>113</v>
      </c>
      <c r="Q20" s="535">
        <v>60</v>
      </c>
      <c r="R20" s="535">
        <v>53</v>
      </c>
      <c r="S20" s="888" t="s">
        <v>319</v>
      </c>
      <c r="T20" s="535">
        <v>359</v>
      </c>
      <c r="U20" s="535">
        <v>186</v>
      </c>
      <c r="V20" s="535">
        <v>173</v>
      </c>
      <c r="W20" s="799">
        <v>104</v>
      </c>
      <c r="X20" s="535">
        <v>54</v>
      </c>
      <c r="Y20" s="535">
        <v>50</v>
      </c>
      <c r="Z20" s="799">
        <v>53</v>
      </c>
      <c r="AA20" s="535">
        <v>26</v>
      </c>
      <c r="AB20" s="535">
        <v>27</v>
      </c>
      <c r="AC20" s="799">
        <v>202</v>
      </c>
      <c r="AD20" s="535">
        <v>106</v>
      </c>
      <c r="AE20" s="535">
        <v>96</v>
      </c>
    </row>
    <row r="21" spans="1:31" ht="12.75" customHeight="1">
      <c r="A21" s="505" t="s">
        <v>997</v>
      </c>
      <c r="B21" s="506"/>
      <c r="C21" s="525">
        <v>168</v>
      </c>
      <c r="D21" s="525">
        <v>81</v>
      </c>
      <c r="E21" s="605">
        <v>87</v>
      </c>
      <c r="F21" s="525">
        <v>104</v>
      </c>
      <c r="G21" s="525">
        <v>44</v>
      </c>
      <c r="H21" s="605">
        <v>60</v>
      </c>
      <c r="I21" s="525">
        <v>30</v>
      </c>
      <c r="J21" s="525">
        <v>17</v>
      </c>
      <c r="K21" s="525">
        <v>13</v>
      </c>
      <c r="L21" s="608">
        <v>1</v>
      </c>
      <c r="M21" s="525" t="s">
        <v>319</v>
      </c>
      <c r="N21" s="525">
        <v>1</v>
      </c>
      <c r="O21" s="535"/>
      <c r="P21" s="608">
        <v>33</v>
      </c>
      <c r="Q21" s="525">
        <v>20</v>
      </c>
      <c r="R21" s="525">
        <v>13</v>
      </c>
      <c r="S21" s="887" t="s">
        <v>319</v>
      </c>
      <c r="T21" s="525">
        <v>87</v>
      </c>
      <c r="U21" s="525">
        <v>48</v>
      </c>
      <c r="V21" s="525">
        <v>39</v>
      </c>
      <c r="W21" s="608">
        <v>24</v>
      </c>
      <c r="X21" s="525">
        <v>19</v>
      </c>
      <c r="Y21" s="525">
        <v>5</v>
      </c>
      <c r="Z21" s="608">
        <v>19</v>
      </c>
      <c r="AA21" s="525">
        <v>11</v>
      </c>
      <c r="AB21" s="525">
        <v>8</v>
      </c>
      <c r="AC21" s="608">
        <v>44</v>
      </c>
      <c r="AD21" s="525">
        <v>18</v>
      </c>
      <c r="AE21" s="525">
        <v>26</v>
      </c>
    </row>
    <row r="22" spans="1:31" ht="12.75" customHeight="1">
      <c r="A22" s="490" t="s">
        <v>998</v>
      </c>
      <c r="B22" s="502"/>
      <c r="C22" s="535">
        <v>251</v>
      </c>
      <c r="D22" s="535">
        <v>125</v>
      </c>
      <c r="E22" s="756">
        <v>126</v>
      </c>
      <c r="F22" s="535">
        <v>136</v>
      </c>
      <c r="G22" s="535">
        <v>68</v>
      </c>
      <c r="H22" s="756">
        <v>68</v>
      </c>
      <c r="I22" s="535">
        <v>53</v>
      </c>
      <c r="J22" s="535">
        <v>25</v>
      </c>
      <c r="K22" s="535">
        <v>28</v>
      </c>
      <c r="L22" s="799">
        <v>4</v>
      </c>
      <c r="M22" s="535">
        <v>1</v>
      </c>
      <c r="N22" s="535">
        <v>3</v>
      </c>
      <c r="O22" s="535"/>
      <c r="P22" s="799">
        <v>58</v>
      </c>
      <c r="Q22" s="535">
        <v>31</v>
      </c>
      <c r="R22" s="535">
        <v>27</v>
      </c>
      <c r="S22" s="888" t="s">
        <v>319</v>
      </c>
      <c r="T22" s="535">
        <v>110</v>
      </c>
      <c r="U22" s="535">
        <v>54</v>
      </c>
      <c r="V22" s="535">
        <v>56</v>
      </c>
      <c r="W22" s="799">
        <v>24</v>
      </c>
      <c r="X22" s="535">
        <v>11</v>
      </c>
      <c r="Y22" s="535">
        <v>13</v>
      </c>
      <c r="Z22" s="799">
        <v>12</v>
      </c>
      <c r="AA22" s="535">
        <v>5</v>
      </c>
      <c r="AB22" s="535">
        <v>7</v>
      </c>
      <c r="AC22" s="799">
        <v>74</v>
      </c>
      <c r="AD22" s="535">
        <v>38</v>
      </c>
      <c r="AE22" s="535">
        <v>36</v>
      </c>
    </row>
    <row r="23" spans="1:31" ht="12.75" customHeight="1">
      <c r="A23" s="490" t="s">
        <v>999</v>
      </c>
      <c r="B23" s="502"/>
      <c r="C23" s="535">
        <v>79</v>
      </c>
      <c r="D23" s="535">
        <v>34</v>
      </c>
      <c r="E23" s="756">
        <v>45</v>
      </c>
      <c r="F23" s="535">
        <v>40</v>
      </c>
      <c r="G23" s="535">
        <v>17</v>
      </c>
      <c r="H23" s="756">
        <v>23</v>
      </c>
      <c r="I23" s="535">
        <v>16</v>
      </c>
      <c r="J23" s="535">
        <v>7</v>
      </c>
      <c r="K23" s="535">
        <v>9</v>
      </c>
      <c r="L23" s="799">
        <v>2</v>
      </c>
      <c r="M23" s="535" t="s">
        <v>319</v>
      </c>
      <c r="N23" s="535">
        <v>2</v>
      </c>
      <c r="O23" s="535"/>
      <c r="P23" s="799">
        <v>21</v>
      </c>
      <c r="Q23" s="535">
        <v>10</v>
      </c>
      <c r="R23" s="535">
        <v>11</v>
      </c>
      <c r="S23" s="888" t="s">
        <v>319</v>
      </c>
      <c r="T23" s="535">
        <v>34</v>
      </c>
      <c r="U23" s="535">
        <v>11</v>
      </c>
      <c r="V23" s="535">
        <v>23</v>
      </c>
      <c r="W23" s="799">
        <v>6</v>
      </c>
      <c r="X23" s="535">
        <v>1</v>
      </c>
      <c r="Y23" s="535">
        <v>5</v>
      </c>
      <c r="Z23" s="799">
        <v>5</v>
      </c>
      <c r="AA23" s="535">
        <v>3</v>
      </c>
      <c r="AB23" s="535">
        <v>2</v>
      </c>
      <c r="AC23" s="799">
        <v>23</v>
      </c>
      <c r="AD23" s="535">
        <v>7</v>
      </c>
      <c r="AE23" s="535">
        <v>16</v>
      </c>
    </row>
    <row r="24" spans="1:31" ht="12.75" customHeight="1">
      <c r="A24" s="490" t="s">
        <v>1000</v>
      </c>
      <c r="B24" s="502"/>
      <c r="C24" s="535">
        <v>128</v>
      </c>
      <c r="D24" s="535">
        <v>53</v>
      </c>
      <c r="E24" s="756">
        <v>75</v>
      </c>
      <c r="F24" s="535">
        <v>71</v>
      </c>
      <c r="G24" s="535">
        <v>31</v>
      </c>
      <c r="H24" s="756">
        <v>40</v>
      </c>
      <c r="I24" s="535">
        <v>20</v>
      </c>
      <c r="J24" s="535">
        <v>10</v>
      </c>
      <c r="K24" s="535">
        <v>10</v>
      </c>
      <c r="L24" s="799">
        <v>3</v>
      </c>
      <c r="M24" s="535">
        <v>1</v>
      </c>
      <c r="N24" s="535">
        <v>2</v>
      </c>
      <c r="O24" s="535"/>
      <c r="P24" s="799">
        <v>34</v>
      </c>
      <c r="Q24" s="535">
        <v>11</v>
      </c>
      <c r="R24" s="535">
        <v>23</v>
      </c>
      <c r="S24" s="888" t="s">
        <v>319</v>
      </c>
      <c r="T24" s="535">
        <v>55</v>
      </c>
      <c r="U24" s="535">
        <v>26</v>
      </c>
      <c r="V24" s="535">
        <v>29</v>
      </c>
      <c r="W24" s="799">
        <v>25</v>
      </c>
      <c r="X24" s="535">
        <v>10</v>
      </c>
      <c r="Y24" s="535">
        <v>15</v>
      </c>
      <c r="Z24" s="799">
        <v>3</v>
      </c>
      <c r="AA24" s="535">
        <v>2</v>
      </c>
      <c r="AB24" s="535">
        <v>1</v>
      </c>
      <c r="AC24" s="799">
        <v>27</v>
      </c>
      <c r="AD24" s="535">
        <v>14</v>
      </c>
      <c r="AE24" s="535">
        <v>13</v>
      </c>
    </row>
    <row r="25" spans="1:31" ht="12.75" customHeight="1">
      <c r="A25" s="490" t="s">
        <v>1001</v>
      </c>
      <c r="B25" s="502"/>
      <c r="C25" s="535">
        <v>95</v>
      </c>
      <c r="D25" s="535">
        <v>49</v>
      </c>
      <c r="E25" s="756">
        <v>46</v>
      </c>
      <c r="F25" s="535">
        <v>48</v>
      </c>
      <c r="G25" s="535">
        <v>28</v>
      </c>
      <c r="H25" s="756">
        <v>20</v>
      </c>
      <c r="I25" s="535">
        <v>17</v>
      </c>
      <c r="J25" s="535">
        <v>7</v>
      </c>
      <c r="K25" s="535">
        <v>10</v>
      </c>
      <c r="L25" s="799">
        <v>4</v>
      </c>
      <c r="M25" s="535">
        <v>1</v>
      </c>
      <c r="N25" s="535">
        <v>3</v>
      </c>
      <c r="O25" s="535"/>
      <c r="P25" s="799">
        <v>26</v>
      </c>
      <c r="Q25" s="535">
        <v>13</v>
      </c>
      <c r="R25" s="535">
        <v>13</v>
      </c>
      <c r="S25" s="888" t="s">
        <v>319</v>
      </c>
      <c r="T25" s="535">
        <v>34</v>
      </c>
      <c r="U25" s="535">
        <v>11</v>
      </c>
      <c r="V25" s="535">
        <v>23</v>
      </c>
      <c r="W25" s="799">
        <v>8</v>
      </c>
      <c r="X25" s="535">
        <v>2</v>
      </c>
      <c r="Y25" s="535">
        <v>6</v>
      </c>
      <c r="Z25" s="799">
        <v>10</v>
      </c>
      <c r="AA25" s="535">
        <v>6</v>
      </c>
      <c r="AB25" s="535">
        <v>4</v>
      </c>
      <c r="AC25" s="799">
        <v>16</v>
      </c>
      <c r="AD25" s="535">
        <v>3</v>
      </c>
      <c r="AE25" s="535">
        <v>13</v>
      </c>
    </row>
    <row r="26" spans="1:31" ht="12.75" customHeight="1">
      <c r="A26" s="490" t="s">
        <v>1002</v>
      </c>
      <c r="B26" s="502"/>
      <c r="C26" s="535">
        <v>96</v>
      </c>
      <c r="D26" s="535">
        <v>48</v>
      </c>
      <c r="E26" s="756">
        <v>48</v>
      </c>
      <c r="F26" s="535">
        <v>56</v>
      </c>
      <c r="G26" s="535">
        <v>26</v>
      </c>
      <c r="H26" s="756">
        <v>30</v>
      </c>
      <c r="I26" s="535">
        <v>13</v>
      </c>
      <c r="J26" s="535">
        <v>7</v>
      </c>
      <c r="K26" s="535">
        <v>6</v>
      </c>
      <c r="L26" s="799">
        <v>1</v>
      </c>
      <c r="M26" s="535" t="s">
        <v>319</v>
      </c>
      <c r="N26" s="535">
        <v>1</v>
      </c>
      <c r="O26" s="535"/>
      <c r="P26" s="799">
        <v>26</v>
      </c>
      <c r="Q26" s="535">
        <v>15</v>
      </c>
      <c r="R26" s="535">
        <v>11</v>
      </c>
      <c r="S26" s="888" t="s">
        <v>319</v>
      </c>
      <c r="T26" s="535">
        <v>31</v>
      </c>
      <c r="U26" s="535">
        <v>18</v>
      </c>
      <c r="V26" s="535">
        <v>13</v>
      </c>
      <c r="W26" s="799">
        <v>8</v>
      </c>
      <c r="X26" s="535">
        <v>5</v>
      </c>
      <c r="Y26" s="535">
        <v>3</v>
      </c>
      <c r="Z26" s="799">
        <v>6</v>
      </c>
      <c r="AA26" s="535">
        <v>3</v>
      </c>
      <c r="AB26" s="535">
        <v>3</v>
      </c>
      <c r="AC26" s="799">
        <v>17</v>
      </c>
      <c r="AD26" s="535">
        <v>10</v>
      </c>
      <c r="AE26" s="535">
        <v>7</v>
      </c>
    </row>
    <row r="27" spans="1:31" ht="12.75" customHeight="1">
      <c r="A27" s="497" t="s">
        <v>1003</v>
      </c>
      <c r="B27" s="498"/>
      <c r="C27" s="545">
        <v>155</v>
      </c>
      <c r="D27" s="545">
        <v>76</v>
      </c>
      <c r="E27" s="754">
        <v>79</v>
      </c>
      <c r="F27" s="545">
        <v>81</v>
      </c>
      <c r="G27" s="545">
        <v>39</v>
      </c>
      <c r="H27" s="754">
        <v>42</v>
      </c>
      <c r="I27" s="545">
        <v>30</v>
      </c>
      <c r="J27" s="545">
        <v>15</v>
      </c>
      <c r="K27" s="545">
        <v>15</v>
      </c>
      <c r="L27" s="814">
        <v>4</v>
      </c>
      <c r="M27" s="545">
        <v>1</v>
      </c>
      <c r="N27" s="545">
        <v>3</v>
      </c>
      <c r="O27" s="535"/>
      <c r="P27" s="814">
        <v>40</v>
      </c>
      <c r="Q27" s="545">
        <v>21</v>
      </c>
      <c r="R27" s="545">
        <v>19</v>
      </c>
      <c r="S27" s="889" t="s">
        <v>319</v>
      </c>
      <c r="T27" s="545">
        <v>57</v>
      </c>
      <c r="U27" s="545">
        <v>30</v>
      </c>
      <c r="V27" s="545">
        <v>27</v>
      </c>
      <c r="W27" s="814">
        <v>23</v>
      </c>
      <c r="X27" s="545">
        <v>13</v>
      </c>
      <c r="Y27" s="545">
        <v>10</v>
      </c>
      <c r="Z27" s="814">
        <v>12</v>
      </c>
      <c r="AA27" s="545">
        <v>6</v>
      </c>
      <c r="AB27" s="545">
        <v>6</v>
      </c>
      <c r="AC27" s="814">
        <v>22</v>
      </c>
      <c r="AD27" s="545">
        <v>11</v>
      </c>
      <c r="AE27" s="545">
        <v>11</v>
      </c>
    </row>
    <row r="28" spans="1:31" ht="12.75" customHeight="1">
      <c r="A28" s="490" t="s">
        <v>1004</v>
      </c>
      <c r="B28" s="502"/>
      <c r="C28" s="535">
        <v>357</v>
      </c>
      <c r="D28" s="535">
        <v>171</v>
      </c>
      <c r="E28" s="756">
        <v>186</v>
      </c>
      <c r="F28" s="535">
        <v>188</v>
      </c>
      <c r="G28" s="535">
        <v>90</v>
      </c>
      <c r="H28" s="756">
        <v>98</v>
      </c>
      <c r="I28" s="535">
        <v>79</v>
      </c>
      <c r="J28" s="535">
        <v>46</v>
      </c>
      <c r="K28" s="535">
        <v>33</v>
      </c>
      <c r="L28" s="799">
        <v>12</v>
      </c>
      <c r="M28" s="535">
        <v>5</v>
      </c>
      <c r="N28" s="535">
        <v>7</v>
      </c>
      <c r="O28" s="535"/>
      <c r="P28" s="799">
        <v>78</v>
      </c>
      <c r="Q28" s="535">
        <v>30</v>
      </c>
      <c r="R28" s="535">
        <v>48</v>
      </c>
      <c r="S28" s="888" t="s">
        <v>319</v>
      </c>
      <c r="T28" s="535">
        <v>170</v>
      </c>
      <c r="U28" s="535">
        <v>95</v>
      </c>
      <c r="V28" s="535">
        <v>75</v>
      </c>
      <c r="W28" s="799">
        <v>49</v>
      </c>
      <c r="X28" s="535">
        <v>24</v>
      </c>
      <c r="Y28" s="535">
        <v>25</v>
      </c>
      <c r="Z28" s="799">
        <v>27</v>
      </c>
      <c r="AA28" s="535">
        <v>19</v>
      </c>
      <c r="AB28" s="535">
        <v>8</v>
      </c>
      <c r="AC28" s="799">
        <v>94</v>
      </c>
      <c r="AD28" s="535">
        <v>52</v>
      </c>
      <c r="AE28" s="535">
        <v>42</v>
      </c>
    </row>
    <row r="29" spans="1:31" ht="12.75" customHeight="1">
      <c r="A29" s="490" t="s">
        <v>1005</v>
      </c>
      <c r="B29" s="502"/>
      <c r="C29" s="535">
        <v>69</v>
      </c>
      <c r="D29" s="535">
        <v>41</v>
      </c>
      <c r="E29" s="756">
        <v>28</v>
      </c>
      <c r="F29" s="535">
        <v>46</v>
      </c>
      <c r="G29" s="535">
        <v>30</v>
      </c>
      <c r="H29" s="756">
        <v>16</v>
      </c>
      <c r="I29" s="535">
        <v>14</v>
      </c>
      <c r="J29" s="535">
        <v>9</v>
      </c>
      <c r="K29" s="535">
        <v>5</v>
      </c>
      <c r="L29" s="799">
        <v>2</v>
      </c>
      <c r="M29" s="535" t="s">
        <v>319</v>
      </c>
      <c r="N29" s="535">
        <v>2</v>
      </c>
      <c r="O29" s="535"/>
      <c r="P29" s="799">
        <v>7</v>
      </c>
      <c r="Q29" s="535">
        <v>2</v>
      </c>
      <c r="R29" s="535">
        <v>5</v>
      </c>
      <c r="S29" s="888" t="s">
        <v>319</v>
      </c>
      <c r="T29" s="535">
        <v>29</v>
      </c>
      <c r="U29" s="535">
        <v>15</v>
      </c>
      <c r="V29" s="535">
        <v>14</v>
      </c>
      <c r="W29" s="799">
        <v>1</v>
      </c>
      <c r="X29" s="535" t="s">
        <v>319</v>
      </c>
      <c r="Y29" s="535">
        <v>1</v>
      </c>
      <c r="Z29" s="799">
        <v>10</v>
      </c>
      <c r="AA29" s="535">
        <v>4</v>
      </c>
      <c r="AB29" s="535">
        <v>6</v>
      </c>
      <c r="AC29" s="799">
        <v>18</v>
      </c>
      <c r="AD29" s="535">
        <v>11</v>
      </c>
      <c r="AE29" s="535">
        <v>7</v>
      </c>
    </row>
    <row r="30" spans="1:31" ht="12.75" customHeight="1">
      <c r="A30" s="490" t="s">
        <v>1006</v>
      </c>
      <c r="B30" s="502"/>
      <c r="C30" s="535">
        <v>86</v>
      </c>
      <c r="D30" s="535">
        <v>41</v>
      </c>
      <c r="E30" s="756">
        <v>45</v>
      </c>
      <c r="F30" s="535">
        <v>38</v>
      </c>
      <c r="G30" s="535">
        <v>18</v>
      </c>
      <c r="H30" s="756">
        <v>20</v>
      </c>
      <c r="I30" s="535">
        <v>17</v>
      </c>
      <c r="J30" s="535">
        <v>10</v>
      </c>
      <c r="K30" s="535">
        <v>7</v>
      </c>
      <c r="L30" s="799">
        <v>2</v>
      </c>
      <c r="M30" s="535">
        <v>1</v>
      </c>
      <c r="N30" s="535">
        <v>1</v>
      </c>
      <c r="O30" s="535"/>
      <c r="P30" s="799">
        <v>29</v>
      </c>
      <c r="Q30" s="535">
        <v>12</v>
      </c>
      <c r="R30" s="535">
        <v>17</v>
      </c>
      <c r="S30" s="888" t="s">
        <v>319</v>
      </c>
      <c r="T30" s="535">
        <v>70</v>
      </c>
      <c r="U30" s="535">
        <v>34</v>
      </c>
      <c r="V30" s="535">
        <v>36</v>
      </c>
      <c r="W30" s="799">
        <v>18</v>
      </c>
      <c r="X30" s="535">
        <v>5</v>
      </c>
      <c r="Y30" s="535">
        <v>13</v>
      </c>
      <c r="Z30" s="799">
        <v>12</v>
      </c>
      <c r="AA30" s="535">
        <v>5</v>
      </c>
      <c r="AB30" s="535">
        <v>7</v>
      </c>
      <c r="AC30" s="799">
        <v>40</v>
      </c>
      <c r="AD30" s="535">
        <v>24</v>
      </c>
      <c r="AE30" s="535">
        <v>16</v>
      </c>
    </row>
    <row r="31" spans="1:31" ht="12.75" customHeight="1">
      <c r="A31" s="505" t="s">
        <v>1007</v>
      </c>
      <c r="B31" s="506"/>
      <c r="C31" s="525">
        <v>130</v>
      </c>
      <c r="D31" s="525">
        <v>26</v>
      </c>
      <c r="E31" s="605">
        <v>104</v>
      </c>
      <c r="F31" s="525">
        <v>25</v>
      </c>
      <c r="G31" s="525">
        <v>15</v>
      </c>
      <c r="H31" s="605">
        <v>10</v>
      </c>
      <c r="I31" s="525">
        <v>19</v>
      </c>
      <c r="J31" s="525">
        <v>7</v>
      </c>
      <c r="K31" s="525">
        <v>12</v>
      </c>
      <c r="L31" s="608">
        <v>23</v>
      </c>
      <c r="M31" s="525" t="s">
        <v>319</v>
      </c>
      <c r="N31" s="525">
        <v>23</v>
      </c>
      <c r="O31" s="535"/>
      <c r="P31" s="608">
        <v>63</v>
      </c>
      <c r="Q31" s="525">
        <v>4</v>
      </c>
      <c r="R31" s="525">
        <v>59</v>
      </c>
      <c r="S31" s="887" t="s">
        <v>319</v>
      </c>
      <c r="T31" s="525">
        <v>25</v>
      </c>
      <c r="U31" s="525">
        <v>13</v>
      </c>
      <c r="V31" s="525">
        <v>12</v>
      </c>
      <c r="W31" s="608">
        <v>6</v>
      </c>
      <c r="X31" s="525">
        <v>2</v>
      </c>
      <c r="Y31" s="525">
        <v>4</v>
      </c>
      <c r="Z31" s="608">
        <v>9</v>
      </c>
      <c r="AA31" s="525">
        <v>4</v>
      </c>
      <c r="AB31" s="525">
        <v>5</v>
      </c>
      <c r="AC31" s="608">
        <v>10</v>
      </c>
      <c r="AD31" s="525">
        <v>7</v>
      </c>
      <c r="AE31" s="525">
        <v>3</v>
      </c>
    </row>
    <row r="32" spans="1:31" ht="12.75" customHeight="1">
      <c r="A32" s="490" t="s">
        <v>1008</v>
      </c>
      <c r="B32" s="502"/>
      <c r="C32" s="535">
        <v>77</v>
      </c>
      <c r="D32" s="535">
        <v>40</v>
      </c>
      <c r="E32" s="756">
        <v>37</v>
      </c>
      <c r="F32" s="535">
        <v>48</v>
      </c>
      <c r="G32" s="535">
        <v>26</v>
      </c>
      <c r="H32" s="756">
        <v>22</v>
      </c>
      <c r="I32" s="535">
        <v>11</v>
      </c>
      <c r="J32" s="535">
        <v>5</v>
      </c>
      <c r="K32" s="535">
        <v>6</v>
      </c>
      <c r="L32" s="799" t="s">
        <v>319</v>
      </c>
      <c r="M32" s="535" t="s">
        <v>319</v>
      </c>
      <c r="N32" s="535" t="s">
        <v>319</v>
      </c>
      <c r="O32" s="535"/>
      <c r="P32" s="799">
        <v>18</v>
      </c>
      <c r="Q32" s="535">
        <v>9</v>
      </c>
      <c r="R32" s="535">
        <v>9</v>
      </c>
      <c r="S32" s="888" t="s">
        <v>319</v>
      </c>
      <c r="T32" s="535">
        <v>57</v>
      </c>
      <c r="U32" s="535">
        <v>28</v>
      </c>
      <c r="V32" s="535">
        <v>29</v>
      </c>
      <c r="W32" s="799">
        <v>15</v>
      </c>
      <c r="X32" s="535">
        <v>9</v>
      </c>
      <c r="Y32" s="535">
        <v>6</v>
      </c>
      <c r="Z32" s="799">
        <v>11</v>
      </c>
      <c r="AA32" s="535">
        <v>6</v>
      </c>
      <c r="AB32" s="535">
        <v>5</v>
      </c>
      <c r="AC32" s="799">
        <v>31</v>
      </c>
      <c r="AD32" s="535">
        <v>13</v>
      </c>
      <c r="AE32" s="535">
        <v>18</v>
      </c>
    </row>
    <row r="33" spans="1:31" ht="12.75" customHeight="1">
      <c r="A33" s="490" t="s">
        <v>1009</v>
      </c>
      <c r="B33" s="502"/>
      <c r="C33" s="535">
        <v>205</v>
      </c>
      <c r="D33" s="535">
        <v>112</v>
      </c>
      <c r="E33" s="756">
        <v>93</v>
      </c>
      <c r="F33" s="535">
        <v>122</v>
      </c>
      <c r="G33" s="535">
        <v>68</v>
      </c>
      <c r="H33" s="756">
        <v>54</v>
      </c>
      <c r="I33" s="535">
        <v>31</v>
      </c>
      <c r="J33" s="535">
        <v>14</v>
      </c>
      <c r="K33" s="535">
        <v>17</v>
      </c>
      <c r="L33" s="799">
        <v>3</v>
      </c>
      <c r="M33" s="535">
        <v>2</v>
      </c>
      <c r="N33" s="535">
        <v>1</v>
      </c>
      <c r="O33" s="535"/>
      <c r="P33" s="799">
        <v>49</v>
      </c>
      <c r="Q33" s="535">
        <v>28</v>
      </c>
      <c r="R33" s="535">
        <v>21</v>
      </c>
      <c r="S33" s="888" t="s">
        <v>319</v>
      </c>
      <c r="T33" s="535">
        <v>114</v>
      </c>
      <c r="U33" s="535">
        <v>61</v>
      </c>
      <c r="V33" s="535">
        <v>53</v>
      </c>
      <c r="W33" s="799">
        <v>26</v>
      </c>
      <c r="X33" s="535">
        <v>16</v>
      </c>
      <c r="Y33" s="535">
        <v>10</v>
      </c>
      <c r="Z33" s="799">
        <v>28</v>
      </c>
      <c r="AA33" s="535">
        <v>17</v>
      </c>
      <c r="AB33" s="535">
        <v>11</v>
      </c>
      <c r="AC33" s="799">
        <v>60</v>
      </c>
      <c r="AD33" s="535">
        <v>28</v>
      </c>
      <c r="AE33" s="535">
        <v>32</v>
      </c>
    </row>
    <row r="34" spans="1:31" ht="12.75" customHeight="1">
      <c r="A34" s="490" t="s">
        <v>1010</v>
      </c>
      <c r="B34" s="502"/>
      <c r="C34" s="535">
        <v>233</v>
      </c>
      <c r="D34" s="535">
        <v>115</v>
      </c>
      <c r="E34" s="756">
        <v>118</v>
      </c>
      <c r="F34" s="535">
        <v>135</v>
      </c>
      <c r="G34" s="535">
        <v>73</v>
      </c>
      <c r="H34" s="756">
        <v>62</v>
      </c>
      <c r="I34" s="535">
        <v>46</v>
      </c>
      <c r="J34" s="535">
        <v>21</v>
      </c>
      <c r="K34" s="535">
        <v>25</v>
      </c>
      <c r="L34" s="799">
        <v>4</v>
      </c>
      <c r="M34" s="535">
        <v>2</v>
      </c>
      <c r="N34" s="535">
        <v>2</v>
      </c>
      <c r="O34" s="535"/>
      <c r="P34" s="799">
        <v>48</v>
      </c>
      <c r="Q34" s="535">
        <v>19</v>
      </c>
      <c r="R34" s="535">
        <v>29</v>
      </c>
      <c r="S34" s="888" t="s">
        <v>319</v>
      </c>
      <c r="T34" s="535">
        <v>107</v>
      </c>
      <c r="U34" s="535">
        <v>66</v>
      </c>
      <c r="V34" s="535">
        <v>41</v>
      </c>
      <c r="W34" s="799">
        <v>25</v>
      </c>
      <c r="X34" s="535">
        <v>19</v>
      </c>
      <c r="Y34" s="535">
        <v>6</v>
      </c>
      <c r="Z34" s="799">
        <v>23</v>
      </c>
      <c r="AA34" s="535">
        <v>14</v>
      </c>
      <c r="AB34" s="535">
        <v>9</v>
      </c>
      <c r="AC34" s="799">
        <v>59</v>
      </c>
      <c r="AD34" s="535">
        <v>33</v>
      </c>
      <c r="AE34" s="535">
        <v>26</v>
      </c>
    </row>
    <row r="35" spans="1:31" ht="12.75" customHeight="1">
      <c r="A35" s="490" t="s">
        <v>1011</v>
      </c>
      <c r="B35" s="502"/>
      <c r="C35" s="535">
        <v>139</v>
      </c>
      <c r="D35" s="535">
        <v>75</v>
      </c>
      <c r="E35" s="756">
        <v>64</v>
      </c>
      <c r="F35" s="535">
        <v>81</v>
      </c>
      <c r="G35" s="535">
        <v>39</v>
      </c>
      <c r="H35" s="756">
        <v>42</v>
      </c>
      <c r="I35" s="535">
        <v>21</v>
      </c>
      <c r="J35" s="535">
        <v>14</v>
      </c>
      <c r="K35" s="535">
        <v>7</v>
      </c>
      <c r="L35" s="799">
        <v>4</v>
      </c>
      <c r="M35" s="535">
        <v>3</v>
      </c>
      <c r="N35" s="535">
        <v>1</v>
      </c>
      <c r="O35" s="535"/>
      <c r="P35" s="799">
        <v>33</v>
      </c>
      <c r="Q35" s="535">
        <v>19</v>
      </c>
      <c r="R35" s="535">
        <v>14</v>
      </c>
      <c r="S35" s="888" t="s">
        <v>319</v>
      </c>
      <c r="T35" s="535">
        <v>44</v>
      </c>
      <c r="U35" s="535">
        <v>22</v>
      </c>
      <c r="V35" s="535">
        <v>22</v>
      </c>
      <c r="W35" s="799">
        <v>6</v>
      </c>
      <c r="X35" s="535">
        <v>2</v>
      </c>
      <c r="Y35" s="535">
        <v>4</v>
      </c>
      <c r="Z35" s="799">
        <v>13</v>
      </c>
      <c r="AA35" s="535">
        <v>7</v>
      </c>
      <c r="AB35" s="535">
        <v>6</v>
      </c>
      <c r="AC35" s="799">
        <v>25</v>
      </c>
      <c r="AD35" s="535">
        <v>13</v>
      </c>
      <c r="AE35" s="535">
        <v>12</v>
      </c>
    </row>
    <row r="36" spans="1:31" ht="12.75" customHeight="1">
      <c r="A36" s="490" t="s">
        <v>1012</v>
      </c>
      <c r="B36" s="502"/>
      <c r="C36" s="535">
        <v>84</v>
      </c>
      <c r="D36" s="535">
        <v>37</v>
      </c>
      <c r="E36" s="756">
        <v>47</v>
      </c>
      <c r="F36" s="535">
        <v>51</v>
      </c>
      <c r="G36" s="535">
        <v>21</v>
      </c>
      <c r="H36" s="756">
        <v>30</v>
      </c>
      <c r="I36" s="535">
        <v>11</v>
      </c>
      <c r="J36" s="535">
        <v>8</v>
      </c>
      <c r="K36" s="535">
        <v>3</v>
      </c>
      <c r="L36" s="799">
        <v>4</v>
      </c>
      <c r="M36" s="535">
        <v>1</v>
      </c>
      <c r="N36" s="535">
        <v>3</v>
      </c>
      <c r="O36" s="535"/>
      <c r="P36" s="799">
        <v>18</v>
      </c>
      <c r="Q36" s="535">
        <v>7</v>
      </c>
      <c r="R36" s="535">
        <v>11</v>
      </c>
      <c r="S36" s="888" t="s">
        <v>319</v>
      </c>
      <c r="T36" s="535">
        <v>36</v>
      </c>
      <c r="U36" s="535">
        <v>24</v>
      </c>
      <c r="V36" s="535">
        <v>12</v>
      </c>
      <c r="W36" s="799">
        <v>7</v>
      </c>
      <c r="X36" s="535">
        <v>5</v>
      </c>
      <c r="Y36" s="535">
        <v>2</v>
      </c>
      <c r="Z36" s="799">
        <v>12</v>
      </c>
      <c r="AA36" s="535">
        <v>8</v>
      </c>
      <c r="AB36" s="535">
        <v>4</v>
      </c>
      <c r="AC36" s="799">
        <v>17</v>
      </c>
      <c r="AD36" s="535">
        <v>11</v>
      </c>
      <c r="AE36" s="535">
        <v>6</v>
      </c>
    </row>
    <row r="37" spans="1:31" ht="12.75" customHeight="1">
      <c r="A37" s="497" t="s">
        <v>1013</v>
      </c>
      <c r="B37" s="498"/>
      <c r="C37" s="545">
        <v>63</v>
      </c>
      <c r="D37" s="545">
        <v>23</v>
      </c>
      <c r="E37" s="754">
        <v>40</v>
      </c>
      <c r="F37" s="545">
        <v>37</v>
      </c>
      <c r="G37" s="545">
        <v>12</v>
      </c>
      <c r="H37" s="754">
        <v>25</v>
      </c>
      <c r="I37" s="545">
        <v>9</v>
      </c>
      <c r="J37" s="545">
        <v>2</v>
      </c>
      <c r="K37" s="545">
        <v>7</v>
      </c>
      <c r="L37" s="814">
        <v>3</v>
      </c>
      <c r="M37" s="545">
        <v>1</v>
      </c>
      <c r="N37" s="545">
        <v>2</v>
      </c>
      <c r="O37" s="535"/>
      <c r="P37" s="814">
        <v>14</v>
      </c>
      <c r="Q37" s="545">
        <v>8</v>
      </c>
      <c r="R37" s="545">
        <v>6</v>
      </c>
      <c r="S37" s="889" t="s">
        <v>319</v>
      </c>
      <c r="T37" s="545">
        <v>36</v>
      </c>
      <c r="U37" s="545">
        <v>14</v>
      </c>
      <c r="V37" s="545">
        <v>22</v>
      </c>
      <c r="W37" s="814">
        <v>7</v>
      </c>
      <c r="X37" s="545">
        <v>1</v>
      </c>
      <c r="Y37" s="545">
        <v>6</v>
      </c>
      <c r="Z37" s="814">
        <v>11</v>
      </c>
      <c r="AA37" s="545">
        <v>3</v>
      </c>
      <c r="AB37" s="545">
        <v>8</v>
      </c>
      <c r="AC37" s="814">
        <v>18</v>
      </c>
      <c r="AD37" s="545">
        <v>10</v>
      </c>
      <c r="AE37" s="545">
        <v>8</v>
      </c>
    </row>
    <row r="38" spans="1:31" ht="12.75" customHeight="1">
      <c r="A38" s="490" t="s">
        <v>1014</v>
      </c>
      <c r="B38" s="502"/>
      <c r="C38" s="535">
        <v>79</v>
      </c>
      <c r="D38" s="535">
        <v>40</v>
      </c>
      <c r="E38" s="756">
        <v>39</v>
      </c>
      <c r="F38" s="535">
        <v>54</v>
      </c>
      <c r="G38" s="535">
        <v>28</v>
      </c>
      <c r="H38" s="756">
        <v>26</v>
      </c>
      <c r="I38" s="535">
        <v>10</v>
      </c>
      <c r="J38" s="535">
        <v>7</v>
      </c>
      <c r="K38" s="535">
        <v>3</v>
      </c>
      <c r="L38" s="799">
        <v>3</v>
      </c>
      <c r="M38" s="535" t="s">
        <v>319</v>
      </c>
      <c r="N38" s="535">
        <v>3</v>
      </c>
      <c r="O38" s="535"/>
      <c r="P38" s="799">
        <v>12</v>
      </c>
      <c r="Q38" s="535">
        <v>5</v>
      </c>
      <c r="R38" s="535">
        <v>7</v>
      </c>
      <c r="S38" s="888" t="s">
        <v>319</v>
      </c>
      <c r="T38" s="535">
        <v>48</v>
      </c>
      <c r="U38" s="535">
        <v>23</v>
      </c>
      <c r="V38" s="535">
        <v>25</v>
      </c>
      <c r="W38" s="799">
        <v>9</v>
      </c>
      <c r="X38" s="535">
        <v>5</v>
      </c>
      <c r="Y38" s="535">
        <v>4</v>
      </c>
      <c r="Z38" s="799">
        <v>10</v>
      </c>
      <c r="AA38" s="535">
        <v>5</v>
      </c>
      <c r="AB38" s="535">
        <v>5</v>
      </c>
      <c r="AC38" s="799">
        <v>29</v>
      </c>
      <c r="AD38" s="535">
        <v>13</v>
      </c>
      <c r="AE38" s="535">
        <v>16</v>
      </c>
    </row>
    <row r="39" spans="1:31" ht="12.75" customHeight="1">
      <c r="A39" s="490" t="s">
        <v>1015</v>
      </c>
      <c r="B39" s="502"/>
      <c r="C39" s="535">
        <v>170</v>
      </c>
      <c r="D39" s="535">
        <v>92</v>
      </c>
      <c r="E39" s="756">
        <v>78</v>
      </c>
      <c r="F39" s="535">
        <v>110</v>
      </c>
      <c r="G39" s="535">
        <v>64</v>
      </c>
      <c r="H39" s="756">
        <v>46</v>
      </c>
      <c r="I39" s="535">
        <v>23</v>
      </c>
      <c r="J39" s="535">
        <v>10</v>
      </c>
      <c r="K39" s="535">
        <v>13</v>
      </c>
      <c r="L39" s="799">
        <v>5</v>
      </c>
      <c r="M39" s="535">
        <v>1</v>
      </c>
      <c r="N39" s="535">
        <v>4</v>
      </c>
      <c r="O39" s="535"/>
      <c r="P39" s="799">
        <v>32</v>
      </c>
      <c r="Q39" s="535">
        <v>17</v>
      </c>
      <c r="R39" s="535">
        <v>15</v>
      </c>
      <c r="S39" s="888" t="s">
        <v>319</v>
      </c>
      <c r="T39" s="535">
        <v>78</v>
      </c>
      <c r="U39" s="535">
        <v>33</v>
      </c>
      <c r="V39" s="535">
        <v>45</v>
      </c>
      <c r="W39" s="799">
        <v>16</v>
      </c>
      <c r="X39" s="535">
        <v>9</v>
      </c>
      <c r="Y39" s="535">
        <v>7</v>
      </c>
      <c r="Z39" s="799">
        <v>17</v>
      </c>
      <c r="AA39" s="535">
        <v>5</v>
      </c>
      <c r="AB39" s="535">
        <v>12</v>
      </c>
      <c r="AC39" s="799">
        <v>45</v>
      </c>
      <c r="AD39" s="535">
        <v>19</v>
      </c>
      <c r="AE39" s="535">
        <v>26</v>
      </c>
    </row>
    <row r="40" spans="1:31" ht="12.75" customHeight="1">
      <c r="A40" s="490" t="s">
        <v>1016</v>
      </c>
      <c r="B40" s="502"/>
      <c r="C40" s="535">
        <v>151</v>
      </c>
      <c r="D40" s="535">
        <v>73</v>
      </c>
      <c r="E40" s="756">
        <v>78</v>
      </c>
      <c r="F40" s="535">
        <v>95</v>
      </c>
      <c r="G40" s="535">
        <v>46</v>
      </c>
      <c r="H40" s="756">
        <v>49</v>
      </c>
      <c r="I40" s="535">
        <v>19</v>
      </c>
      <c r="J40" s="535">
        <v>10</v>
      </c>
      <c r="K40" s="535">
        <v>9</v>
      </c>
      <c r="L40" s="799">
        <v>2</v>
      </c>
      <c r="M40" s="535">
        <v>1</v>
      </c>
      <c r="N40" s="535">
        <v>1</v>
      </c>
      <c r="O40" s="535"/>
      <c r="P40" s="799">
        <v>35</v>
      </c>
      <c r="Q40" s="535">
        <v>16</v>
      </c>
      <c r="R40" s="535">
        <v>19</v>
      </c>
      <c r="S40" s="888" t="s">
        <v>319</v>
      </c>
      <c r="T40" s="535">
        <v>99</v>
      </c>
      <c r="U40" s="535">
        <v>49</v>
      </c>
      <c r="V40" s="535">
        <v>50</v>
      </c>
      <c r="W40" s="799">
        <v>28</v>
      </c>
      <c r="X40" s="535">
        <v>13</v>
      </c>
      <c r="Y40" s="535">
        <v>15</v>
      </c>
      <c r="Z40" s="799">
        <v>20</v>
      </c>
      <c r="AA40" s="535">
        <v>10</v>
      </c>
      <c r="AB40" s="535">
        <v>10</v>
      </c>
      <c r="AC40" s="799">
        <v>51</v>
      </c>
      <c r="AD40" s="535">
        <v>26</v>
      </c>
      <c r="AE40" s="535">
        <v>25</v>
      </c>
    </row>
    <row r="41" spans="1:31" ht="12.75" customHeight="1">
      <c r="A41" s="505" t="s">
        <v>1017</v>
      </c>
      <c r="B41" s="506"/>
      <c r="C41" s="525">
        <v>44</v>
      </c>
      <c r="D41" s="525">
        <v>22</v>
      </c>
      <c r="E41" s="605">
        <v>22</v>
      </c>
      <c r="F41" s="525">
        <v>17</v>
      </c>
      <c r="G41" s="525">
        <v>6</v>
      </c>
      <c r="H41" s="605">
        <v>11</v>
      </c>
      <c r="I41" s="525">
        <v>13</v>
      </c>
      <c r="J41" s="525">
        <v>7</v>
      </c>
      <c r="K41" s="525">
        <v>6</v>
      </c>
      <c r="L41" s="608">
        <v>3</v>
      </c>
      <c r="M41" s="525">
        <v>2</v>
      </c>
      <c r="N41" s="525">
        <v>1</v>
      </c>
      <c r="O41" s="535"/>
      <c r="P41" s="608">
        <v>11</v>
      </c>
      <c r="Q41" s="525">
        <v>7</v>
      </c>
      <c r="R41" s="525">
        <v>4</v>
      </c>
      <c r="S41" s="887" t="s">
        <v>319</v>
      </c>
      <c r="T41" s="525">
        <v>21</v>
      </c>
      <c r="U41" s="525">
        <v>13</v>
      </c>
      <c r="V41" s="525">
        <v>8</v>
      </c>
      <c r="W41" s="608">
        <v>6</v>
      </c>
      <c r="X41" s="525">
        <v>3</v>
      </c>
      <c r="Y41" s="525">
        <v>3</v>
      </c>
      <c r="Z41" s="608">
        <v>5</v>
      </c>
      <c r="AA41" s="525">
        <v>3</v>
      </c>
      <c r="AB41" s="525">
        <v>2</v>
      </c>
      <c r="AC41" s="608">
        <v>10</v>
      </c>
      <c r="AD41" s="525">
        <v>7</v>
      </c>
      <c r="AE41" s="525">
        <v>3</v>
      </c>
    </row>
    <row r="42" spans="1:31" ht="12.75" customHeight="1">
      <c r="A42" s="490" t="s">
        <v>1018</v>
      </c>
      <c r="B42" s="502"/>
      <c r="C42" s="535">
        <v>590</v>
      </c>
      <c r="D42" s="535">
        <v>307</v>
      </c>
      <c r="E42" s="756">
        <v>283</v>
      </c>
      <c r="F42" s="535">
        <v>369</v>
      </c>
      <c r="G42" s="535">
        <v>192</v>
      </c>
      <c r="H42" s="756">
        <v>177</v>
      </c>
      <c r="I42" s="535">
        <v>109</v>
      </c>
      <c r="J42" s="535">
        <v>48</v>
      </c>
      <c r="K42" s="535">
        <v>61</v>
      </c>
      <c r="L42" s="799">
        <v>14</v>
      </c>
      <c r="M42" s="535">
        <v>7</v>
      </c>
      <c r="N42" s="535">
        <v>7</v>
      </c>
      <c r="O42" s="535"/>
      <c r="P42" s="799">
        <v>98</v>
      </c>
      <c r="Q42" s="535">
        <v>60</v>
      </c>
      <c r="R42" s="535">
        <v>38</v>
      </c>
      <c r="S42" s="888" t="s">
        <v>319</v>
      </c>
      <c r="T42" s="535">
        <v>269</v>
      </c>
      <c r="U42" s="535">
        <v>135</v>
      </c>
      <c r="V42" s="535">
        <v>134</v>
      </c>
      <c r="W42" s="799">
        <v>67</v>
      </c>
      <c r="X42" s="535">
        <v>37</v>
      </c>
      <c r="Y42" s="535">
        <v>30</v>
      </c>
      <c r="Z42" s="799">
        <v>39</v>
      </c>
      <c r="AA42" s="535">
        <v>19</v>
      </c>
      <c r="AB42" s="535">
        <v>20</v>
      </c>
      <c r="AC42" s="799">
        <v>163</v>
      </c>
      <c r="AD42" s="535">
        <v>79</v>
      </c>
      <c r="AE42" s="535">
        <v>84</v>
      </c>
    </row>
    <row r="43" spans="1:31" ht="12.75" customHeight="1">
      <c r="A43" s="490" t="s">
        <v>1019</v>
      </c>
      <c r="B43" s="502"/>
      <c r="C43" s="535">
        <v>70</v>
      </c>
      <c r="D43" s="535">
        <v>41</v>
      </c>
      <c r="E43" s="756">
        <v>29</v>
      </c>
      <c r="F43" s="535">
        <v>45</v>
      </c>
      <c r="G43" s="535">
        <v>26</v>
      </c>
      <c r="H43" s="756">
        <v>19</v>
      </c>
      <c r="I43" s="535">
        <v>8</v>
      </c>
      <c r="J43" s="535">
        <v>3</v>
      </c>
      <c r="K43" s="535">
        <v>5</v>
      </c>
      <c r="L43" s="799">
        <v>4</v>
      </c>
      <c r="M43" s="535">
        <v>2</v>
      </c>
      <c r="N43" s="535">
        <v>2</v>
      </c>
      <c r="O43" s="535"/>
      <c r="P43" s="799">
        <v>13</v>
      </c>
      <c r="Q43" s="535">
        <v>10</v>
      </c>
      <c r="R43" s="535">
        <v>3</v>
      </c>
      <c r="S43" s="888" t="s">
        <v>319</v>
      </c>
      <c r="T43" s="535">
        <v>19</v>
      </c>
      <c r="U43" s="535">
        <v>8</v>
      </c>
      <c r="V43" s="535">
        <v>11</v>
      </c>
      <c r="W43" s="799">
        <v>4</v>
      </c>
      <c r="X43" s="535">
        <v>2</v>
      </c>
      <c r="Y43" s="535">
        <v>2</v>
      </c>
      <c r="Z43" s="799">
        <v>6</v>
      </c>
      <c r="AA43" s="535">
        <v>1</v>
      </c>
      <c r="AB43" s="535">
        <v>5</v>
      </c>
      <c r="AC43" s="799">
        <v>9</v>
      </c>
      <c r="AD43" s="535">
        <v>5</v>
      </c>
      <c r="AE43" s="535">
        <v>4</v>
      </c>
    </row>
    <row r="44" spans="1:31" ht="12.75" customHeight="1">
      <c r="A44" s="490" t="s">
        <v>1020</v>
      </c>
      <c r="B44" s="502"/>
      <c r="C44" s="535">
        <v>84</v>
      </c>
      <c r="D44" s="535">
        <v>38</v>
      </c>
      <c r="E44" s="756">
        <v>46</v>
      </c>
      <c r="F44" s="535">
        <v>47</v>
      </c>
      <c r="G44" s="535">
        <v>24</v>
      </c>
      <c r="H44" s="756">
        <v>23</v>
      </c>
      <c r="I44" s="535">
        <v>15</v>
      </c>
      <c r="J44" s="535">
        <v>6</v>
      </c>
      <c r="K44" s="535">
        <v>9</v>
      </c>
      <c r="L44" s="799">
        <v>4</v>
      </c>
      <c r="M44" s="535" t="s">
        <v>319</v>
      </c>
      <c r="N44" s="535">
        <v>4</v>
      </c>
      <c r="O44" s="535"/>
      <c r="P44" s="799">
        <v>18</v>
      </c>
      <c r="Q44" s="535">
        <v>8</v>
      </c>
      <c r="R44" s="535">
        <v>10</v>
      </c>
      <c r="S44" s="888" t="s">
        <v>319</v>
      </c>
      <c r="T44" s="535">
        <v>30</v>
      </c>
      <c r="U44" s="535">
        <v>14</v>
      </c>
      <c r="V44" s="535">
        <v>16</v>
      </c>
      <c r="W44" s="799">
        <v>10</v>
      </c>
      <c r="X44" s="535">
        <v>5</v>
      </c>
      <c r="Y44" s="535">
        <v>5</v>
      </c>
      <c r="Z44" s="799">
        <v>4</v>
      </c>
      <c r="AA44" s="535">
        <v>2</v>
      </c>
      <c r="AB44" s="535">
        <v>2</v>
      </c>
      <c r="AC44" s="799">
        <v>16</v>
      </c>
      <c r="AD44" s="535">
        <v>7</v>
      </c>
      <c r="AE44" s="535">
        <v>9</v>
      </c>
    </row>
    <row r="45" spans="1:31" ht="12.75" customHeight="1">
      <c r="A45" s="490" t="s">
        <v>1021</v>
      </c>
      <c r="B45" s="502"/>
      <c r="C45" s="535">
        <v>116</v>
      </c>
      <c r="D45" s="535">
        <v>54</v>
      </c>
      <c r="E45" s="756">
        <v>62</v>
      </c>
      <c r="F45" s="535">
        <v>69</v>
      </c>
      <c r="G45" s="535">
        <v>34</v>
      </c>
      <c r="H45" s="756">
        <v>35</v>
      </c>
      <c r="I45" s="535">
        <v>18</v>
      </c>
      <c r="J45" s="535">
        <v>9</v>
      </c>
      <c r="K45" s="535">
        <v>9</v>
      </c>
      <c r="L45" s="799">
        <v>4</v>
      </c>
      <c r="M45" s="535">
        <v>4</v>
      </c>
      <c r="N45" s="535" t="s">
        <v>319</v>
      </c>
      <c r="O45" s="535"/>
      <c r="P45" s="799">
        <v>25</v>
      </c>
      <c r="Q45" s="535">
        <v>7</v>
      </c>
      <c r="R45" s="535">
        <v>18</v>
      </c>
      <c r="S45" s="888" t="s">
        <v>319</v>
      </c>
      <c r="T45" s="535">
        <v>64</v>
      </c>
      <c r="U45" s="535">
        <v>38</v>
      </c>
      <c r="V45" s="535">
        <v>26</v>
      </c>
      <c r="W45" s="799">
        <v>15</v>
      </c>
      <c r="X45" s="535">
        <v>8</v>
      </c>
      <c r="Y45" s="535">
        <v>7</v>
      </c>
      <c r="Z45" s="799">
        <v>19</v>
      </c>
      <c r="AA45" s="535">
        <v>12</v>
      </c>
      <c r="AB45" s="535">
        <v>7</v>
      </c>
      <c r="AC45" s="799">
        <v>30</v>
      </c>
      <c r="AD45" s="535">
        <v>18</v>
      </c>
      <c r="AE45" s="535">
        <v>12</v>
      </c>
    </row>
    <row r="46" spans="1:31" ht="12.75" customHeight="1">
      <c r="A46" s="490" t="s">
        <v>1022</v>
      </c>
      <c r="B46" s="502"/>
      <c r="C46" s="535">
        <v>109</v>
      </c>
      <c r="D46" s="535">
        <v>59</v>
      </c>
      <c r="E46" s="756">
        <v>50</v>
      </c>
      <c r="F46" s="535">
        <v>63</v>
      </c>
      <c r="G46" s="535">
        <v>38</v>
      </c>
      <c r="H46" s="756">
        <v>25</v>
      </c>
      <c r="I46" s="535">
        <v>18</v>
      </c>
      <c r="J46" s="535">
        <v>7</v>
      </c>
      <c r="K46" s="535">
        <v>11</v>
      </c>
      <c r="L46" s="799">
        <v>5</v>
      </c>
      <c r="M46" s="535">
        <v>1</v>
      </c>
      <c r="N46" s="535">
        <v>4</v>
      </c>
      <c r="O46" s="535"/>
      <c r="P46" s="799">
        <v>23</v>
      </c>
      <c r="Q46" s="535">
        <v>13</v>
      </c>
      <c r="R46" s="535">
        <v>10</v>
      </c>
      <c r="S46" s="888" t="s">
        <v>319</v>
      </c>
      <c r="T46" s="535">
        <v>32</v>
      </c>
      <c r="U46" s="535">
        <v>16</v>
      </c>
      <c r="V46" s="535">
        <v>16</v>
      </c>
      <c r="W46" s="799">
        <v>9</v>
      </c>
      <c r="X46" s="535">
        <v>3</v>
      </c>
      <c r="Y46" s="535">
        <v>6</v>
      </c>
      <c r="Z46" s="799">
        <v>2</v>
      </c>
      <c r="AA46" s="535" t="s">
        <v>319</v>
      </c>
      <c r="AB46" s="535">
        <v>2</v>
      </c>
      <c r="AC46" s="799">
        <v>21</v>
      </c>
      <c r="AD46" s="535">
        <v>13</v>
      </c>
      <c r="AE46" s="535">
        <v>8</v>
      </c>
    </row>
    <row r="47" spans="1:31" ht="12.75" customHeight="1">
      <c r="A47" s="497" t="s">
        <v>1023</v>
      </c>
      <c r="B47" s="498"/>
      <c r="C47" s="545">
        <v>120</v>
      </c>
      <c r="D47" s="545">
        <v>55</v>
      </c>
      <c r="E47" s="754">
        <v>65</v>
      </c>
      <c r="F47" s="545">
        <v>74</v>
      </c>
      <c r="G47" s="545">
        <v>30</v>
      </c>
      <c r="H47" s="754">
        <v>44</v>
      </c>
      <c r="I47" s="545">
        <v>17</v>
      </c>
      <c r="J47" s="545">
        <v>10</v>
      </c>
      <c r="K47" s="545">
        <v>7</v>
      </c>
      <c r="L47" s="814">
        <v>2</v>
      </c>
      <c r="M47" s="545" t="s">
        <v>319</v>
      </c>
      <c r="N47" s="545">
        <v>2</v>
      </c>
      <c r="O47" s="535"/>
      <c r="P47" s="814">
        <v>27</v>
      </c>
      <c r="Q47" s="545">
        <v>15</v>
      </c>
      <c r="R47" s="545">
        <v>12</v>
      </c>
      <c r="S47" s="889" t="s">
        <v>319</v>
      </c>
      <c r="T47" s="545">
        <v>60</v>
      </c>
      <c r="U47" s="545">
        <v>36</v>
      </c>
      <c r="V47" s="545">
        <v>24</v>
      </c>
      <c r="W47" s="814">
        <v>14</v>
      </c>
      <c r="X47" s="545">
        <v>7</v>
      </c>
      <c r="Y47" s="545">
        <v>7</v>
      </c>
      <c r="Z47" s="814">
        <v>16</v>
      </c>
      <c r="AA47" s="545">
        <v>10</v>
      </c>
      <c r="AB47" s="545">
        <v>6</v>
      </c>
      <c r="AC47" s="814">
        <v>30</v>
      </c>
      <c r="AD47" s="545">
        <v>19</v>
      </c>
      <c r="AE47" s="545">
        <v>11</v>
      </c>
    </row>
    <row r="48" spans="1:31" ht="12.75" customHeight="1">
      <c r="A48" s="490" t="s">
        <v>1024</v>
      </c>
      <c r="B48" s="502"/>
      <c r="C48" s="535">
        <v>95</v>
      </c>
      <c r="D48" s="535">
        <v>50</v>
      </c>
      <c r="E48" s="756">
        <v>45</v>
      </c>
      <c r="F48" s="535">
        <v>71</v>
      </c>
      <c r="G48" s="535">
        <v>38</v>
      </c>
      <c r="H48" s="756">
        <v>33</v>
      </c>
      <c r="I48" s="535">
        <v>9</v>
      </c>
      <c r="J48" s="535">
        <v>5</v>
      </c>
      <c r="K48" s="535">
        <v>4</v>
      </c>
      <c r="L48" s="799">
        <v>1</v>
      </c>
      <c r="M48" s="535">
        <v>1</v>
      </c>
      <c r="N48" s="535" t="s">
        <v>319</v>
      </c>
      <c r="O48" s="535"/>
      <c r="P48" s="799">
        <v>14</v>
      </c>
      <c r="Q48" s="535">
        <v>6</v>
      </c>
      <c r="R48" s="535">
        <v>8</v>
      </c>
      <c r="S48" s="888" t="s">
        <v>319</v>
      </c>
      <c r="T48" s="535">
        <v>46</v>
      </c>
      <c r="U48" s="535">
        <v>26</v>
      </c>
      <c r="V48" s="535">
        <v>20</v>
      </c>
      <c r="W48" s="799">
        <v>16</v>
      </c>
      <c r="X48" s="535">
        <v>9</v>
      </c>
      <c r="Y48" s="535">
        <v>7</v>
      </c>
      <c r="Z48" s="799">
        <v>8</v>
      </c>
      <c r="AA48" s="535">
        <v>7</v>
      </c>
      <c r="AB48" s="535">
        <v>1</v>
      </c>
      <c r="AC48" s="799">
        <v>22</v>
      </c>
      <c r="AD48" s="535">
        <v>10</v>
      </c>
      <c r="AE48" s="535">
        <v>12</v>
      </c>
    </row>
    <row r="49" spans="1:31" ht="12.75" customHeight="1">
      <c r="A49" s="490" t="s">
        <v>1025</v>
      </c>
      <c r="B49" s="502"/>
      <c r="C49" s="535">
        <v>491</v>
      </c>
      <c r="D49" s="535">
        <v>266</v>
      </c>
      <c r="E49" s="756">
        <v>225</v>
      </c>
      <c r="F49" s="535">
        <v>321</v>
      </c>
      <c r="G49" s="535">
        <v>166</v>
      </c>
      <c r="H49" s="756">
        <v>155</v>
      </c>
      <c r="I49" s="535">
        <v>90</v>
      </c>
      <c r="J49" s="535">
        <v>49</v>
      </c>
      <c r="K49" s="535">
        <v>41</v>
      </c>
      <c r="L49" s="799">
        <v>12</v>
      </c>
      <c r="M49" s="535">
        <v>5</v>
      </c>
      <c r="N49" s="535">
        <v>7</v>
      </c>
      <c r="O49" s="535"/>
      <c r="P49" s="799">
        <v>67</v>
      </c>
      <c r="Q49" s="535">
        <v>45</v>
      </c>
      <c r="R49" s="535">
        <v>22</v>
      </c>
      <c r="S49" s="888">
        <v>1</v>
      </c>
      <c r="T49" s="535">
        <v>272</v>
      </c>
      <c r="U49" s="535">
        <v>128</v>
      </c>
      <c r="V49" s="535">
        <v>144</v>
      </c>
      <c r="W49" s="799">
        <v>56</v>
      </c>
      <c r="X49" s="535">
        <v>25</v>
      </c>
      <c r="Y49" s="535">
        <v>31</v>
      </c>
      <c r="Z49" s="799">
        <v>44</v>
      </c>
      <c r="AA49" s="535">
        <v>19</v>
      </c>
      <c r="AB49" s="535">
        <v>25</v>
      </c>
      <c r="AC49" s="799">
        <v>172</v>
      </c>
      <c r="AD49" s="535">
        <v>84</v>
      </c>
      <c r="AE49" s="535">
        <v>88</v>
      </c>
    </row>
    <row r="50" spans="1:31" ht="12.75" customHeight="1">
      <c r="A50" s="490" t="s">
        <v>1026</v>
      </c>
      <c r="B50" s="502"/>
      <c r="C50" s="535">
        <v>342</v>
      </c>
      <c r="D50" s="535">
        <v>175</v>
      </c>
      <c r="E50" s="756">
        <v>167</v>
      </c>
      <c r="F50" s="535">
        <v>226</v>
      </c>
      <c r="G50" s="535">
        <v>120</v>
      </c>
      <c r="H50" s="756">
        <v>106</v>
      </c>
      <c r="I50" s="535">
        <v>58</v>
      </c>
      <c r="J50" s="535">
        <v>24</v>
      </c>
      <c r="K50" s="535">
        <v>34</v>
      </c>
      <c r="L50" s="799">
        <v>6</v>
      </c>
      <c r="M50" s="535">
        <v>1</v>
      </c>
      <c r="N50" s="535">
        <v>5</v>
      </c>
      <c r="O50" s="535"/>
      <c r="P50" s="799">
        <v>52</v>
      </c>
      <c r="Q50" s="535">
        <v>30</v>
      </c>
      <c r="R50" s="535">
        <v>22</v>
      </c>
      <c r="S50" s="888" t="s">
        <v>319</v>
      </c>
      <c r="T50" s="535">
        <v>203</v>
      </c>
      <c r="U50" s="535">
        <v>104</v>
      </c>
      <c r="V50" s="535">
        <v>99</v>
      </c>
      <c r="W50" s="799">
        <v>51</v>
      </c>
      <c r="X50" s="535">
        <v>27</v>
      </c>
      <c r="Y50" s="535">
        <v>24</v>
      </c>
      <c r="Z50" s="799">
        <v>42</v>
      </c>
      <c r="AA50" s="535">
        <v>18</v>
      </c>
      <c r="AB50" s="535">
        <v>24</v>
      </c>
      <c r="AC50" s="799">
        <v>110</v>
      </c>
      <c r="AD50" s="535">
        <v>59</v>
      </c>
      <c r="AE50" s="535">
        <v>51</v>
      </c>
    </row>
    <row r="51" spans="1:31" ht="12.75" customHeight="1">
      <c r="A51" s="505" t="s">
        <v>1027</v>
      </c>
      <c r="B51" s="506"/>
      <c r="C51" s="525">
        <v>341</v>
      </c>
      <c r="D51" s="525">
        <v>197</v>
      </c>
      <c r="E51" s="605">
        <v>144</v>
      </c>
      <c r="F51" s="525">
        <v>208</v>
      </c>
      <c r="G51" s="525">
        <v>108</v>
      </c>
      <c r="H51" s="605">
        <v>100</v>
      </c>
      <c r="I51" s="525">
        <v>45</v>
      </c>
      <c r="J51" s="525">
        <v>30</v>
      </c>
      <c r="K51" s="525">
        <v>15</v>
      </c>
      <c r="L51" s="608">
        <v>46</v>
      </c>
      <c r="M51" s="525">
        <v>36</v>
      </c>
      <c r="N51" s="525">
        <v>10</v>
      </c>
      <c r="O51" s="535"/>
      <c r="P51" s="608">
        <v>42</v>
      </c>
      <c r="Q51" s="525">
        <v>23</v>
      </c>
      <c r="R51" s="525">
        <v>19</v>
      </c>
      <c r="S51" s="887" t="s">
        <v>319</v>
      </c>
      <c r="T51" s="525">
        <v>174</v>
      </c>
      <c r="U51" s="525">
        <v>94</v>
      </c>
      <c r="V51" s="525">
        <v>80</v>
      </c>
      <c r="W51" s="608">
        <v>27</v>
      </c>
      <c r="X51" s="525">
        <v>16</v>
      </c>
      <c r="Y51" s="525">
        <v>11</v>
      </c>
      <c r="Z51" s="608">
        <v>17</v>
      </c>
      <c r="AA51" s="525">
        <v>10</v>
      </c>
      <c r="AB51" s="525">
        <v>7</v>
      </c>
      <c r="AC51" s="608">
        <v>130</v>
      </c>
      <c r="AD51" s="525">
        <v>68</v>
      </c>
      <c r="AE51" s="525">
        <v>62</v>
      </c>
    </row>
    <row r="52" spans="1:31" ht="12.75" customHeight="1">
      <c r="A52" s="490" t="s">
        <v>1028</v>
      </c>
      <c r="B52" s="502"/>
      <c r="C52" s="535">
        <v>430</v>
      </c>
      <c r="D52" s="535">
        <v>241</v>
      </c>
      <c r="E52" s="756">
        <v>189</v>
      </c>
      <c r="F52" s="535">
        <v>278</v>
      </c>
      <c r="G52" s="535">
        <v>161</v>
      </c>
      <c r="H52" s="756">
        <v>117</v>
      </c>
      <c r="I52" s="535">
        <v>78</v>
      </c>
      <c r="J52" s="535">
        <v>38</v>
      </c>
      <c r="K52" s="535">
        <v>40</v>
      </c>
      <c r="L52" s="799">
        <v>7</v>
      </c>
      <c r="M52" s="535">
        <v>3</v>
      </c>
      <c r="N52" s="535">
        <v>4</v>
      </c>
      <c r="O52" s="535"/>
      <c r="P52" s="799">
        <v>67</v>
      </c>
      <c r="Q52" s="535">
        <v>39</v>
      </c>
      <c r="R52" s="535">
        <v>28</v>
      </c>
      <c r="S52" s="888" t="s">
        <v>319</v>
      </c>
      <c r="T52" s="535">
        <v>196</v>
      </c>
      <c r="U52" s="535">
        <v>103</v>
      </c>
      <c r="V52" s="535">
        <v>93</v>
      </c>
      <c r="W52" s="799">
        <v>45</v>
      </c>
      <c r="X52" s="535">
        <v>22</v>
      </c>
      <c r="Y52" s="535">
        <v>23</v>
      </c>
      <c r="Z52" s="799">
        <v>37</v>
      </c>
      <c r="AA52" s="535">
        <v>17</v>
      </c>
      <c r="AB52" s="535">
        <v>20</v>
      </c>
      <c r="AC52" s="799">
        <v>114</v>
      </c>
      <c r="AD52" s="535">
        <v>64</v>
      </c>
      <c r="AE52" s="535">
        <v>50</v>
      </c>
    </row>
    <row r="53" spans="1:31" ht="12.75" customHeight="1">
      <c r="A53" s="490" t="s">
        <v>1029</v>
      </c>
      <c r="B53" s="502"/>
      <c r="C53" s="535">
        <v>336</v>
      </c>
      <c r="D53" s="535">
        <v>167</v>
      </c>
      <c r="E53" s="756">
        <v>169</v>
      </c>
      <c r="F53" s="535">
        <v>191</v>
      </c>
      <c r="G53" s="535">
        <v>83</v>
      </c>
      <c r="H53" s="756">
        <v>108</v>
      </c>
      <c r="I53" s="535">
        <v>53</v>
      </c>
      <c r="J53" s="535">
        <v>29</v>
      </c>
      <c r="K53" s="535">
        <v>24</v>
      </c>
      <c r="L53" s="799">
        <v>13</v>
      </c>
      <c r="M53" s="535">
        <v>3</v>
      </c>
      <c r="N53" s="535">
        <v>10</v>
      </c>
      <c r="O53" s="535"/>
      <c r="P53" s="799">
        <v>79</v>
      </c>
      <c r="Q53" s="535">
        <v>52</v>
      </c>
      <c r="R53" s="535">
        <v>27</v>
      </c>
      <c r="S53" s="888" t="s">
        <v>319</v>
      </c>
      <c r="T53" s="535">
        <v>130</v>
      </c>
      <c r="U53" s="535">
        <v>71</v>
      </c>
      <c r="V53" s="535">
        <v>59</v>
      </c>
      <c r="W53" s="799">
        <v>37</v>
      </c>
      <c r="X53" s="535">
        <v>21</v>
      </c>
      <c r="Y53" s="535">
        <v>16</v>
      </c>
      <c r="Z53" s="799">
        <v>18</v>
      </c>
      <c r="AA53" s="535">
        <v>9</v>
      </c>
      <c r="AB53" s="535">
        <v>9</v>
      </c>
      <c r="AC53" s="799">
        <v>75</v>
      </c>
      <c r="AD53" s="535">
        <v>41</v>
      </c>
      <c r="AE53" s="535">
        <v>34</v>
      </c>
    </row>
    <row r="54" spans="1:31" ht="12.75" customHeight="1">
      <c r="A54" s="490" t="s">
        <v>1030</v>
      </c>
      <c r="B54" s="502"/>
      <c r="C54" s="535">
        <v>309</v>
      </c>
      <c r="D54" s="535">
        <v>154</v>
      </c>
      <c r="E54" s="756">
        <v>155</v>
      </c>
      <c r="F54" s="535">
        <v>187</v>
      </c>
      <c r="G54" s="535">
        <v>92</v>
      </c>
      <c r="H54" s="756">
        <v>95</v>
      </c>
      <c r="I54" s="535">
        <v>53</v>
      </c>
      <c r="J54" s="535">
        <v>25</v>
      </c>
      <c r="K54" s="535">
        <v>28</v>
      </c>
      <c r="L54" s="799">
        <v>7</v>
      </c>
      <c r="M54" s="535">
        <v>4</v>
      </c>
      <c r="N54" s="535">
        <v>3</v>
      </c>
      <c r="O54" s="535"/>
      <c r="P54" s="799">
        <v>62</v>
      </c>
      <c r="Q54" s="535">
        <v>33</v>
      </c>
      <c r="R54" s="535">
        <v>29</v>
      </c>
      <c r="S54" s="888" t="s">
        <v>319</v>
      </c>
      <c r="T54" s="535">
        <v>107</v>
      </c>
      <c r="U54" s="535">
        <v>53</v>
      </c>
      <c r="V54" s="535">
        <v>54</v>
      </c>
      <c r="W54" s="799">
        <v>29</v>
      </c>
      <c r="X54" s="535">
        <v>13</v>
      </c>
      <c r="Y54" s="535">
        <v>16</v>
      </c>
      <c r="Z54" s="799">
        <v>21</v>
      </c>
      <c r="AA54" s="535">
        <v>13</v>
      </c>
      <c r="AB54" s="535">
        <v>8</v>
      </c>
      <c r="AC54" s="799">
        <v>57</v>
      </c>
      <c r="AD54" s="535">
        <v>27</v>
      </c>
      <c r="AE54" s="535">
        <v>30</v>
      </c>
    </row>
    <row r="55" spans="1:31" ht="12.75" customHeight="1">
      <c r="A55" s="490" t="s">
        <v>1031</v>
      </c>
      <c r="B55" s="502"/>
      <c r="C55" s="535">
        <v>127</v>
      </c>
      <c r="D55" s="535">
        <v>69</v>
      </c>
      <c r="E55" s="756">
        <v>58</v>
      </c>
      <c r="F55" s="535">
        <v>63</v>
      </c>
      <c r="G55" s="535">
        <v>34</v>
      </c>
      <c r="H55" s="756">
        <v>29</v>
      </c>
      <c r="I55" s="535">
        <v>28</v>
      </c>
      <c r="J55" s="535">
        <v>13</v>
      </c>
      <c r="K55" s="535">
        <v>15</v>
      </c>
      <c r="L55" s="799">
        <v>1</v>
      </c>
      <c r="M55" s="535" t="s">
        <v>319</v>
      </c>
      <c r="N55" s="535">
        <v>1</v>
      </c>
      <c r="O55" s="535"/>
      <c r="P55" s="799">
        <v>35</v>
      </c>
      <c r="Q55" s="535">
        <v>22</v>
      </c>
      <c r="R55" s="535">
        <v>13</v>
      </c>
      <c r="S55" s="888" t="s">
        <v>319</v>
      </c>
      <c r="T55" s="535">
        <v>30</v>
      </c>
      <c r="U55" s="535">
        <v>14</v>
      </c>
      <c r="V55" s="535">
        <v>16</v>
      </c>
      <c r="W55" s="799">
        <v>7</v>
      </c>
      <c r="X55" s="535">
        <v>5</v>
      </c>
      <c r="Y55" s="535">
        <v>2</v>
      </c>
      <c r="Z55" s="799">
        <v>7</v>
      </c>
      <c r="AA55" s="535">
        <v>5</v>
      </c>
      <c r="AB55" s="535">
        <v>2</v>
      </c>
      <c r="AC55" s="799">
        <v>16</v>
      </c>
      <c r="AD55" s="535">
        <v>4</v>
      </c>
      <c r="AE55" s="535">
        <v>12</v>
      </c>
    </row>
    <row r="56" spans="1:31" ht="12.75" customHeight="1">
      <c r="A56" s="490" t="s">
        <v>1032</v>
      </c>
      <c r="B56" s="502"/>
      <c r="C56" s="535">
        <v>297</v>
      </c>
      <c r="D56" s="535">
        <v>155</v>
      </c>
      <c r="E56" s="756">
        <v>142</v>
      </c>
      <c r="F56" s="535">
        <v>139</v>
      </c>
      <c r="G56" s="535">
        <v>76</v>
      </c>
      <c r="H56" s="756">
        <v>63</v>
      </c>
      <c r="I56" s="535">
        <v>69</v>
      </c>
      <c r="J56" s="535">
        <v>36</v>
      </c>
      <c r="K56" s="535">
        <v>33</v>
      </c>
      <c r="L56" s="799">
        <v>4</v>
      </c>
      <c r="M56" s="535">
        <v>1</v>
      </c>
      <c r="N56" s="535">
        <v>3</v>
      </c>
      <c r="O56" s="535"/>
      <c r="P56" s="799">
        <v>85</v>
      </c>
      <c r="Q56" s="535">
        <v>42</v>
      </c>
      <c r="R56" s="535">
        <v>43</v>
      </c>
      <c r="S56" s="888" t="s">
        <v>319</v>
      </c>
      <c r="T56" s="535">
        <v>57</v>
      </c>
      <c r="U56" s="535">
        <v>23</v>
      </c>
      <c r="V56" s="535">
        <v>34</v>
      </c>
      <c r="W56" s="799">
        <v>15</v>
      </c>
      <c r="X56" s="535">
        <v>8</v>
      </c>
      <c r="Y56" s="535">
        <v>7</v>
      </c>
      <c r="Z56" s="799">
        <v>19</v>
      </c>
      <c r="AA56" s="535">
        <v>7</v>
      </c>
      <c r="AB56" s="535">
        <v>12</v>
      </c>
      <c r="AC56" s="799">
        <v>23</v>
      </c>
      <c r="AD56" s="535">
        <v>8</v>
      </c>
      <c r="AE56" s="535">
        <v>15</v>
      </c>
    </row>
    <row r="57" spans="1:31" ht="12.75" customHeight="1">
      <c r="A57" s="497" t="s">
        <v>1033</v>
      </c>
      <c r="B57" s="498"/>
      <c r="C57" s="545">
        <v>183</v>
      </c>
      <c r="D57" s="545">
        <v>92</v>
      </c>
      <c r="E57" s="754">
        <v>91</v>
      </c>
      <c r="F57" s="545">
        <v>103</v>
      </c>
      <c r="G57" s="545">
        <v>46</v>
      </c>
      <c r="H57" s="754">
        <v>57</v>
      </c>
      <c r="I57" s="545">
        <v>33</v>
      </c>
      <c r="J57" s="545">
        <v>23</v>
      </c>
      <c r="K57" s="545">
        <v>10</v>
      </c>
      <c r="L57" s="814">
        <v>2</v>
      </c>
      <c r="M57" s="545">
        <v>1</v>
      </c>
      <c r="N57" s="545">
        <v>1</v>
      </c>
      <c r="O57" s="535"/>
      <c r="P57" s="814">
        <v>45</v>
      </c>
      <c r="Q57" s="545">
        <v>22</v>
      </c>
      <c r="R57" s="545">
        <v>23</v>
      </c>
      <c r="S57" s="889" t="s">
        <v>319</v>
      </c>
      <c r="T57" s="545">
        <v>38</v>
      </c>
      <c r="U57" s="545">
        <v>20</v>
      </c>
      <c r="V57" s="545">
        <v>18</v>
      </c>
      <c r="W57" s="814">
        <v>10</v>
      </c>
      <c r="X57" s="545">
        <v>7</v>
      </c>
      <c r="Y57" s="545">
        <v>3</v>
      </c>
      <c r="Z57" s="814">
        <v>11</v>
      </c>
      <c r="AA57" s="545">
        <v>7</v>
      </c>
      <c r="AB57" s="545">
        <v>4</v>
      </c>
      <c r="AC57" s="814">
        <v>17</v>
      </c>
      <c r="AD57" s="545">
        <v>6</v>
      </c>
      <c r="AE57" s="545">
        <v>11</v>
      </c>
    </row>
    <row r="58" spans="1:31" ht="12.75" customHeight="1">
      <c r="A58" s="490" t="s">
        <v>1034</v>
      </c>
      <c r="B58" s="502"/>
      <c r="C58" s="535">
        <v>524</v>
      </c>
      <c r="D58" s="535">
        <v>257</v>
      </c>
      <c r="E58" s="756">
        <v>267</v>
      </c>
      <c r="F58" s="535">
        <v>292</v>
      </c>
      <c r="G58" s="535">
        <v>148</v>
      </c>
      <c r="H58" s="756">
        <v>144</v>
      </c>
      <c r="I58" s="535">
        <v>116</v>
      </c>
      <c r="J58" s="535">
        <v>52</v>
      </c>
      <c r="K58" s="535">
        <v>64</v>
      </c>
      <c r="L58" s="799">
        <v>22</v>
      </c>
      <c r="M58" s="535">
        <v>8</v>
      </c>
      <c r="N58" s="535">
        <v>14</v>
      </c>
      <c r="O58" s="535"/>
      <c r="P58" s="799">
        <v>94</v>
      </c>
      <c r="Q58" s="535">
        <v>49</v>
      </c>
      <c r="R58" s="535">
        <v>45</v>
      </c>
      <c r="S58" s="888" t="s">
        <v>319</v>
      </c>
      <c r="T58" s="535">
        <v>224</v>
      </c>
      <c r="U58" s="535">
        <v>113</v>
      </c>
      <c r="V58" s="535">
        <v>111</v>
      </c>
      <c r="W58" s="799">
        <v>45</v>
      </c>
      <c r="X58" s="535">
        <v>22</v>
      </c>
      <c r="Y58" s="535">
        <v>23</v>
      </c>
      <c r="Z58" s="799">
        <v>50</v>
      </c>
      <c r="AA58" s="535">
        <v>24</v>
      </c>
      <c r="AB58" s="535">
        <v>26</v>
      </c>
      <c r="AC58" s="799">
        <v>129</v>
      </c>
      <c r="AD58" s="535">
        <v>67</v>
      </c>
      <c r="AE58" s="535">
        <v>62</v>
      </c>
    </row>
    <row r="59" spans="1:31" ht="12.75" customHeight="1">
      <c r="A59" s="490" t="s">
        <v>1035</v>
      </c>
      <c r="B59" s="502"/>
      <c r="C59" s="535">
        <v>422</v>
      </c>
      <c r="D59" s="535">
        <v>227</v>
      </c>
      <c r="E59" s="756">
        <v>195</v>
      </c>
      <c r="F59" s="535">
        <v>223</v>
      </c>
      <c r="G59" s="535">
        <v>112</v>
      </c>
      <c r="H59" s="756">
        <v>111</v>
      </c>
      <c r="I59" s="535">
        <v>106</v>
      </c>
      <c r="J59" s="535">
        <v>61</v>
      </c>
      <c r="K59" s="535">
        <v>45</v>
      </c>
      <c r="L59" s="799">
        <v>15</v>
      </c>
      <c r="M59" s="535">
        <v>8</v>
      </c>
      <c r="N59" s="535">
        <v>7</v>
      </c>
      <c r="O59" s="535"/>
      <c r="P59" s="799">
        <v>78</v>
      </c>
      <c r="Q59" s="535">
        <v>46</v>
      </c>
      <c r="R59" s="535">
        <v>32</v>
      </c>
      <c r="S59" s="888" t="s">
        <v>319</v>
      </c>
      <c r="T59" s="535">
        <v>159</v>
      </c>
      <c r="U59" s="535">
        <v>79</v>
      </c>
      <c r="V59" s="535">
        <v>80</v>
      </c>
      <c r="W59" s="799">
        <v>24</v>
      </c>
      <c r="X59" s="535">
        <v>11</v>
      </c>
      <c r="Y59" s="535">
        <v>13</v>
      </c>
      <c r="Z59" s="799">
        <v>30</v>
      </c>
      <c r="AA59" s="535">
        <v>16</v>
      </c>
      <c r="AB59" s="535">
        <v>14</v>
      </c>
      <c r="AC59" s="799">
        <v>105</v>
      </c>
      <c r="AD59" s="535">
        <v>52</v>
      </c>
      <c r="AE59" s="535">
        <v>53</v>
      </c>
    </row>
    <row r="60" spans="1:31" ht="12.75" customHeight="1">
      <c r="A60" s="490" t="s">
        <v>1036</v>
      </c>
      <c r="B60" s="502"/>
      <c r="C60" s="535">
        <v>182</v>
      </c>
      <c r="D60" s="535">
        <v>107</v>
      </c>
      <c r="E60" s="756">
        <v>75</v>
      </c>
      <c r="F60" s="535">
        <v>75</v>
      </c>
      <c r="G60" s="535">
        <v>48</v>
      </c>
      <c r="H60" s="756">
        <v>27</v>
      </c>
      <c r="I60" s="535">
        <v>41</v>
      </c>
      <c r="J60" s="535">
        <v>23</v>
      </c>
      <c r="K60" s="535">
        <v>18</v>
      </c>
      <c r="L60" s="799">
        <v>5</v>
      </c>
      <c r="M60" s="535">
        <v>2</v>
      </c>
      <c r="N60" s="535">
        <v>3</v>
      </c>
      <c r="O60" s="535"/>
      <c r="P60" s="799">
        <v>61</v>
      </c>
      <c r="Q60" s="535">
        <v>34</v>
      </c>
      <c r="R60" s="535">
        <v>27</v>
      </c>
      <c r="S60" s="888" t="s">
        <v>319</v>
      </c>
      <c r="T60" s="535">
        <v>43</v>
      </c>
      <c r="U60" s="535">
        <v>24</v>
      </c>
      <c r="V60" s="535">
        <v>19</v>
      </c>
      <c r="W60" s="799">
        <v>12</v>
      </c>
      <c r="X60" s="535">
        <v>7</v>
      </c>
      <c r="Y60" s="535">
        <v>5</v>
      </c>
      <c r="Z60" s="799">
        <v>15</v>
      </c>
      <c r="AA60" s="535">
        <v>8</v>
      </c>
      <c r="AB60" s="535">
        <v>7</v>
      </c>
      <c r="AC60" s="799">
        <v>16</v>
      </c>
      <c r="AD60" s="535">
        <v>9</v>
      </c>
      <c r="AE60" s="535">
        <v>7</v>
      </c>
    </row>
    <row r="61" spans="1:31" ht="12.75" customHeight="1">
      <c r="A61" s="505" t="s">
        <v>1037</v>
      </c>
      <c r="B61" s="506"/>
      <c r="C61" s="525">
        <v>122</v>
      </c>
      <c r="D61" s="525">
        <v>74</v>
      </c>
      <c r="E61" s="605">
        <v>48</v>
      </c>
      <c r="F61" s="525">
        <v>69</v>
      </c>
      <c r="G61" s="525">
        <v>41</v>
      </c>
      <c r="H61" s="605">
        <v>28</v>
      </c>
      <c r="I61" s="525">
        <v>13</v>
      </c>
      <c r="J61" s="525">
        <v>10</v>
      </c>
      <c r="K61" s="525">
        <v>3</v>
      </c>
      <c r="L61" s="608">
        <v>3</v>
      </c>
      <c r="M61" s="525">
        <v>1</v>
      </c>
      <c r="N61" s="525">
        <v>2</v>
      </c>
      <c r="O61" s="535"/>
      <c r="P61" s="608">
        <v>37</v>
      </c>
      <c r="Q61" s="525">
        <v>22</v>
      </c>
      <c r="R61" s="525">
        <v>15</v>
      </c>
      <c r="S61" s="887" t="s">
        <v>319</v>
      </c>
      <c r="T61" s="525">
        <v>37</v>
      </c>
      <c r="U61" s="525">
        <v>16</v>
      </c>
      <c r="V61" s="525">
        <v>21</v>
      </c>
      <c r="W61" s="608">
        <v>14</v>
      </c>
      <c r="X61" s="525">
        <v>7</v>
      </c>
      <c r="Y61" s="525">
        <v>7</v>
      </c>
      <c r="Z61" s="608">
        <v>4</v>
      </c>
      <c r="AA61" s="525">
        <v>1</v>
      </c>
      <c r="AB61" s="525">
        <v>3</v>
      </c>
      <c r="AC61" s="608">
        <v>19</v>
      </c>
      <c r="AD61" s="525">
        <v>8</v>
      </c>
      <c r="AE61" s="525">
        <v>11</v>
      </c>
    </row>
    <row r="62" spans="1:31" ht="12.75" customHeight="1">
      <c r="A62" s="490" t="s">
        <v>1072</v>
      </c>
      <c r="B62" s="502"/>
      <c r="C62" s="535">
        <v>335</v>
      </c>
      <c r="D62" s="535">
        <v>154</v>
      </c>
      <c r="E62" s="756">
        <v>181</v>
      </c>
      <c r="F62" s="535">
        <v>240</v>
      </c>
      <c r="G62" s="535">
        <v>112</v>
      </c>
      <c r="H62" s="756">
        <v>128</v>
      </c>
      <c r="I62" s="535">
        <v>50</v>
      </c>
      <c r="J62" s="535">
        <v>26</v>
      </c>
      <c r="K62" s="535">
        <v>24</v>
      </c>
      <c r="L62" s="799">
        <v>10</v>
      </c>
      <c r="M62" s="535">
        <v>1</v>
      </c>
      <c r="N62" s="535">
        <v>9</v>
      </c>
      <c r="O62" s="535"/>
      <c r="P62" s="799">
        <v>35</v>
      </c>
      <c r="Q62" s="535">
        <v>15</v>
      </c>
      <c r="R62" s="535">
        <v>20</v>
      </c>
      <c r="S62" s="888" t="s">
        <v>319</v>
      </c>
      <c r="T62" s="535">
        <v>173</v>
      </c>
      <c r="U62" s="535">
        <v>95</v>
      </c>
      <c r="V62" s="535">
        <v>78</v>
      </c>
      <c r="W62" s="799">
        <v>17</v>
      </c>
      <c r="X62" s="535">
        <v>10</v>
      </c>
      <c r="Y62" s="535">
        <v>7</v>
      </c>
      <c r="Z62" s="799">
        <v>47</v>
      </c>
      <c r="AA62" s="535">
        <v>31</v>
      </c>
      <c r="AB62" s="535">
        <v>16</v>
      </c>
      <c r="AC62" s="799">
        <v>109</v>
      </c>
      <c r="AD62" s="535">
        <v>54</v>
      </c>
      <c r="AE62" s="535">
        <v>55</v>
      </c>
    </row>
    <row r="63" spans="1:31" ht="12.75" customHeight="1">
      <c r="A63" s="490" t="s">
        <v>1073</v>
      </c>
      <c r="B63" s="502"/>
      <c r="C63" s="535">
        <v>97</v>
      </c>
      <c r="D63" s="535">
        <v>55</v>
      </c>
      <c r="E63" s="756">
        <v>42</v>
      </c>
      <c r="F63" s="535">
        <v>65</v>
      </c>
      <c r="G63" s="535">
        <v>38</v>
      </c>
      <c r="H63" s="756">
        <v>27</v>
      </c>
      <c r="I63" s="535">
        <v>17</v>
      </c>
      <c r="J63" s="535">
        <v>12</v>
      </c>
      <c r="K63" s="535">
        <v>5</v>
      </c>
      <c r="L63" s="799" t="s">
        <v>319</v>
      </c>
      <c r="M63" s="536" t="s">
        <v>319</v>
      </c>
      <c r="N63" s="536" t="s">
        <v>319</v>
      </c>
      <c r="O63" s="536"/>
      <c r="P63" s="799">
        <v>15</v>
      </c>
      <c r="Q63" s="535">
        <v>5</v>
      </c>
      <c r="R63" s="535">
        <v>10</v>
      </c>
      <c r="S63" s="888" t="s">
        <v>319</v>
      </c>
      <c r="T63" s="535">
        <v>77</v>
      </c>
      <c r="U63" s="536">
        <v>41</v>
      </c>
      <c r="V63" s="536">
        <v>36</v>
      </c>
      <c r="W63" s="799">
        <v>26</v>
      </c>
      <c r="X63" s="536">
        <v>12</v>
      </c>
      <c r="Y63" s="536">
        <v>14</v>
      </c>
      <c r="Z63" s="799">
        <v>13</v>
      </c>
      <c r="AA63" s="536">
        <v>9</v>
      </c>
      <c r="AB63" s="536">
        <v>4</v>
      </c>
      <c r="AC63" s="799">
        <v>38</v>
      </c>
      <c r="AD63" s="536">
        <v>20</v>
      </c>
      <c r="AE63" s="536">
        <v>18</v>
      </c>
    </row>
    <row r="64" spans="1:31" ht="12.75" customHeight="1">
      <c r="A64" s="490" t="s">
        <v>1074</v>
      </c>
      <c r="B64" s="502"/>
      <c r="C64" s="535">
        <v>215</v>
      </c>
      <c r="D64" s="596">
        <v>114</v>
      </c>
      <c r="E64" s="597">
        <v>101</v>
      </c>
      <c r="F64" s="596">
        <v>162</v>
      </c>
      <c r="G64" s="596">
        <v>91</v>
      </c>
      <c r="H64" s="597">
        <v>71</v>
      </c>
      <c r="I64" s="596">
        <v>31</v>
      </c>
      <c r="J64" s="596">
        <v>13</v>
      </c>
      <c r="K64" s="596">
        <v>18</v>
      </c>
      <c r="L64" s="595">
        <v>5</v>
      </c>
      <c r="M64" s="596">
        <v>2</v>
      </c>
      <c r="N64" s="596">
        <v>3</v>
      </c>
      <c r="O64" s="596"/>
      <c r="P64" s="595">
        <v>17</v>
      </c>
      <c r="Q64" s="596">
        <v>8</v>
      </c>
      <c r="R64" s="596">
        <v>9</v>
      </c>
      <c r="S64" s="888" t="s">
        <v>319</v>
      </c>
      <c r="T64" s="535">
        <v>164</v>
      </c>
      <c r="U64" s="535">
        <v>86</v>
      </c>
      <c r="V64" s="535">
        <v>78</v>
      </c>
      <c r="W64" s="595">
        <v>53</v>
      </c>
      <c r="X64" s="596">
        <v>25</v>
      </c>
      <c r="Y64" s="596">
        <v>28</v>
      </c>
      <c r="Z64" s="595">
        <v>37</v>
      </c>
      <c r="AA64" s="596">
        <v>19</v>
      </c>
      <c r="AB64" s="596">
        <v>18</v>
      </c>
      <c r="AC64" s="595">
        <v>74</v>
      </c>
      <c r="AD64" s="596">
        <v>42</v>
      </c>
      <c r="AE64" s="596">
        <v>32</v>
      </c>
    </row>
    <row r="65" spans="1:31" ht="12.75" customHeight="1">
      <c r="A65" s="514" t="s">
        <v>1075</v>
      </c>
      <c r="B65" s="515"/>
      <c r="C65" s="561">
        <v>3</v>
      </c>
      <c r="D65" s="561">
        <v>2</v>
      </c>
      <c r="E65" s="614">
        <v>1</v>
      </c>
      <c r="F65" s="561">
        <v>3</v>
      </c>
      <c r="G65" s="561">
        <v>2</v>
      </c>
      <c r="H65" s="614">
        <v>1</v>
      </c>
      <c r="I65" s="561" t="s">
        <v>319</v>
      </c>
      <c r="J65" s="561" t="s">
        <v>319</v>
      </c>
      <c r="K65" s="561" t="s">
        <v>319</v>
      </c>
      <c r="L65" s="613" t="s">
        <v>319</v>
      </c>
      <c r="M65" s="561" t="s">
        <v>319</v>
      </c>
      <c r="N65" s="561" t="s">
        <v>319</v>
      </c>
      <c r="O65" s="535"/>
      <c r="P65" s="613" t="s">
        <v>319</v>
      </c>
      <c r="Q65" s="561" t="s">
        <v>319</v>
      </c>
      <c r="R65" s="561" t="s">
        <v>319</v>
      </c>
      <c r="S65" s="890" t="s">
        <v>319</v>
      </c>
      <c r="T65" s="561">
        <v>15</v>
      </c>
      <c r="U65" s="561">
        <v>7</v>
      </c>
      <c r="V65" s="561">
        <v>8</v>
      </c>
      <c r="W65" s="613">
        <v>4</v>
      </c>
      <c r="X65" s="561">
        <v>2</v>
      </c>
      <c r="Y65" s="561">
        <v>2</v>
      </c>
      <c r="Z65" s="613">
        <v>3</v>
      </c>
      <c r="AA65" s="561" t="s">
        <v>319</v>
      </c>
      <c r="AB65" s="561">
        <v>3</v>
      </c>
      <c r="AC65" s="613">
        <v>8</v>
      </c>
      <c r="AD65" s="561">
        <v>5</v>
      </c>
      <c r="AE65" s="561">
        <v>3</v>
      </c>
    </row>
    <row r="66" spans="3:16" ht="12" customHeight="1">
      <c r="C66" s="935" t="s">
        <v>883</v>
      </c>
      <c r="P66" s="935" t="s">
        <v>884</v>
      </c>
    </row>
  </sheetData>
  <mergeCells count="10">
    <mergeCell ref="Z4:AB4"/>
    <mergeCell ref="AC4:AE4"/>
    <mergeCell ref="W4:Y4"/>
    <mergeCell ref="A4:B5"/>
    <mergeCell ref="F4:H4"/>
    <mergeCell ref="C4:E4"/>
    <mergeCell ref="T4:V4"/>
    <mergeCell ref="I4:K4"/>
    <mergeCell ref="P4:R4"/>
    <mergeCell ref="L4:N4"/>
  </mergeCells>
  <hyperlinks>
    <hyperlink ref="A1" location="目次!A40" display="目次へ"/>
  </hyperlinks>
  <printOptions/>
  <pageMargins left="0.5905511811023623" right="0.5905511811023623" top="0.7874015748031497" bottom="0.3937007874015748" header="0.5118110236220472" footer="0.31496062992125984"/>
  <pageSetup firstPageNumber="48" useFirstPageNumber="1"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AM65"/>
  <sheetViews>
    <sheetView workbookViewId="0" topLeftCell="A1">
      <selection activeCell="A1" sqref="A1"/>
    </sheetView>
  </sheetViews>
  <sheetFormatPr defaultColWidth="9.00390625" defaultRowHeight="13.5"/>
  <cols>
    <col min="1" max="1" width="8.625" style="643" customWidth="1"/>
    <col min="2" max="2" width="0.875" style="643" customWidth="1"/>
    <col min="3" max="3" width="8.375" style="642" customWidth="1"/>
    <col min="4" max="4" width="7.375" style="642" customWidth="1"/>
    <col min="5" max="5" width="8.625" style="642" customWidth="1"/>
    <col min="6" max="12" width="7.375" style="642" customWidth="1"/>
    <col min="13" max="13" width="6.625" style="642" customWidth="1"/>
    <col min="14" max="14" width="8.625" style="643" customWidth="1"/>
    <col min="15" max="15" width="0.875" style="643" customWidth="1"/>
    <col min="16" max="17" width="7.375" style="642" customWidth="1"/>
    <col min="18" max="18" width="8.625" style="642" customWidth="1"/>
    <col min="19" max="25" width="7.375" style="642" customWidth="1"/>
    <col min="26" max="26" width="6.625" style="642" customWidth="1"/>
    <col min="27" max="27" width="8.625" style="643" customWidth="1"/>
    <col min="28" max="28" width="0.875" style="643" customWidth="1"/>
    <col min="29" max="30" width="7.375" style="642" customWidth="1"/>
    <col min="31" max="31" width="8.625" style="642" customWidth="1"/>
    <col min="32" max="38" width="7.375" style="642" customWidth="1"/>
    <col min="39" max="39" width="6.625" style="642" customWidth="1"/>
    <col min="40" max="16384" width="9.00390625" style="642" customWidth="1"/>
  </cols>
  <sheetData>
    <row r="1" ht="15" customHeight="1">
      <c r="A1" s="983" t="s">
        <v>605</v>
      </c>
    </row>
    <row r="2" spans="1:28" ht="13.5">
      <c r="A2" s="837" t="s">
        <v>189</v>
      </c>
      <c r="B2" s="641"/>
      <c r="N2" s="837"/>
      <c r="O2" s="641"/>
      <c r="AA2" s="837"/>
      <c r="AB2" s="641"/>
    </row>
    <row r="3" ht="6" customHeight="1"/>
    <row r="4" spans="1:39" s="645" customFormat="1" ht="30.75" customHeight="1">
      <c r="A4" s="1215"/>
      <c r="B4" s="1216"/>
      <c r="C4" s="816" t="s">
        <v>461</v>
      </c>
      <c r="D4" s="817" t="s">
        <v>509</v>
      </c>
      <c r="E4" s="817" t="s">
        <v>510</v>
      </c>
      <c r="F4" s="817" t="s">
        <v>511</v>
      </c>
      <c r="G4" s="817" t="s">
        <v>457</v>
      </c>
      <c r="H4" s="817" t="s">
        <v>512</v>
      </c>
      <c r="I4" s="817" t="s">
        <v>458</v>
      </c>
      <c r="J4" s="142" t="s">
        <v>548</v>
      </c>
      <c r="K4" s="817" t="s">
        <v>513</v>
      </c>
      <c r="L4" s="817" t="s">
        <v>87</v>
      </c>
      <c r="M4" s="819" t="s">
        <v>793</v>
      </c>
      <c r="N4" s="1215"/>
      <c r="O4" s="1216"/>
      <c r="P4" s="818" t="s">
        <v>460</v>
      </c>
      <c r="Q4" s="817" t="s">
        <v>509</v>
      </c>
      <c r="R4" s="817" t="s">
        <v>510</v>
      </c>
      <c r="S4" s="817" t="s">
        <v>511</v>
      </c>
      <c r="T4" s="817" t="s">
        <v>214</v>
      </c>
      <c r="U4" s="817" t="s">
        <v>512</v>
      </c>
      <c r="V4" s="817" t="s">
        <v>458</v>
      </c>
      <c r="W4" s="817" t="s">
        <v>548</v>
      </c>
      <c r="X4" s="817" t="s">
        <v>513</v>
      </c>
      <c r="Y4" s="817" t="s">
        <v>87</v>
      </c>
      <c r="Z4" s="819" t="s">
        <v>514</v>
      </c>
      <c r="AA4" s="1215"/>
      <c r="AB4" s="1216"/>
      <c r="AC4" s="820" t="s">
        <v>462</v>
      </c>
      <c r="AD4" s="817" t="s">
        <v>509</v>
      </c>
      <c r="AE4" s="817" t="s">
        <v>510</v>
      </c>
      <c r="AF4" s="817" t="s">
        <v>511</v>
      </c>
      <c r="AG4" s="817" t="s">
        <v>215</v>
      </c>
      <c r="AH4" s="817" t="s">
        <v>512</v>
      </c>
      <c r="AI4" s="817" t="s">
        <v>458</v>
      </c>
      <c r="AJ4" s="817" t="s">
        <v>548</v>
      </c>
      <c r="AK4" s="817" t="s">
        <v>513</v>
      </c>
      <c r="AL4" s="817" t="s">
        <v>87</v>
      </c>
      <c r="AM4" s="817" t="s">
        <v>514</v>
      </c>
    </row>
    <row r="5" spans="1:39" ht="12" customHeight="1">
      <c r="A5" s="646" t="s">
        <v>496</v>
      </c>
      <c r="B5" s="647"/>
      <c r="C5" s="821">
        <v>41768</v>
      </c>
      <c r="D5" s="651">
        <v>2658</v>
      </c>
      <c r="E5" s="651">
        <v>25046</v>
      </c>
      <c r="F5" s="651">
        <v>6609</v>
      </c>
      <c r="G5" s="651">
        <v>655</v>
      </c>
      <c r="H5" s="651">
        <v>7551</v>
      </c>
      <c r="I5" s="651">
        <v>390</v>
      </c>
      <c r="J5" s="651">
        <v>1738</v>
      </c>
      <c r="K5" s="651">
        <v>6153</v>
      </c>
      <c r="L5" s="651">
        <v>486</v>
      </c>
      <c r="M5" s="651">
        <v>1025</v>
      </c>
      <c r="N5" s="646" t="s">
        <v>496</v>
      </c>
      <c r="O5" s="647"/>
      <c r="P5" s="821">
        <v>36939</v>
      </c>
      <c r="Q5" s="651">
        <v>2074</v>
      </c>
      <c r="R5" s="651">
        <v>21734</v>
      </c>
      <c r="S5" s="651">
        <v>5740</v>
      </c>
      <c r="T5" s="651">
        <v>454</v>
      </c>
      <c r="U5" s="651">
        <v>7449</v>
      </c>
      <c r="V5" s="651">
        <v>382</v>
      </c>
      <c r="W5" s="651">
        <v>1626</v>
      </c>
      <c r="X5" s="651">
        <v>5330</v>
      </c>
      <c r="Y5" s="651">
        <v>463</v>
      </c>
      <c r="Z5" s="651">
        <v>643</v>
      </c>
      <c r="AA5" s="646" t="s">
        <v>496</v>
      </c>
      <c r="AB5" s="647"/>
      <c r="AC5" s="675">
        <v>4829</v>
      </c>
      <c r="AD5" s="651">
        <v>584</v>
      </c>
      <c r="AE5" s="651">
        <v>3312</v>
      </c>
      <c r="AF5" s="651">
        <v>869</v>
      </c>
      <c r="AG5" s="651">
        <v>201</v>
      </c>
      <c r="AH5" s="651">
        <v>102</v>
      </c>
      <c r="AI5" s="651">
        <v>8</v>
      </c>
      <c r="AJ5" s="651">
        <v>112</v>
      </c>
      <c r="AK5" s="651">
        <v>823</v>
      </c>
      <c r="AL5" s="651">
        <v>23</v>
      </c>
      <c r="AM5" s="651">
        <v>382</v>
      </c>
    </row>
    <row r="6" spans="1:39" ht="12" customHeight="1">
      <c r="A6" s="652" t="s">
        <v>983</v>
      </c>
      <c r="B6" s="653"/>
      <c r="C6" s="822">
        <v>210</v>
      </c>
      <c r="D6" s="546">
        <v>5</v>
      </c>
      <c r="E6" s="546">
        <v>135</v>
      </c>
      <c r="F6" s="546">
        <v>101</v>
      </c>
      <c r="G6" s="673">
        <v>5</v>
      </c>
      <c r="H6" s="546">
        <v>48</v>
      </c>
      <c r="I6" s="546">
        <v>2</v>
      </c>
      <c r="J6" s="546">
        <v>24</v>
      </c>
      <c r="K6" s="673">
        <v>2</v>
      </c>
      <c r="L6" s="546">
        <v>1</v>
      </c>
      <c r="M6" s="546">
        <v>6</v>
      </c>
      <c r="N6" s="652" t="s">
        <v>983</v>
      </c>
      <c r="O6" s="653"/>
      <c r="P6" s="822">
        <v>185</v>
      </c>
      <c r="Q6" s="546">
        <v>5</v>
      </c>
      <c r="R6" s="546">
        <v>116</v>
      </c>
      <c r="S6" s="546">
        <v>86</v>
      </c>
      <c r="T6" s="673">
        <v>2</v>
      </c>
      <c r="U6" s="546">
        <v>44</v>
      </c>
      <c r="V6" s="546">
        <v>2</v>
      </c>
      <c r="W6" s="546">
        <v>24</v>
      </c>
      <c r="X6" s="673">
        <v>1</v>
      </c>
      <c r="Y6" s="546">
        <v>1</v>
      </c>
      <c r="Z6" s="546">
        <v>5</v>
      </c>
      <c r="AA6" s="652" t="s">
        <v>983</v>
      </c>
      <c r="AB6" s="653"/>
      <c r="AC6" s="674">
        <v>25</v>
      </c>
      <c r="AD6" s="546" t="s">
        <v>319</v>
      </c>
      <c r="AE6" s="546">
        <v>19</v>
      </c>
      <c r="AF6" s="546">
        <v>15</v>
      </c>
      <c r="AG6" s="673">
        <v>3</v>
      </c>
      <c r="AH6" s="546">
        <v>4</v>
      </c>
      <c r="AI6" s="546" t="s">
        <v>319</v>
      </c>
      <c r="AJ6" s="546" t="s">
        <v>319</v>
      </c>
      <c r="AK6" s="673">
        <v>1</v>
      </c>
      <c r="AL6" s="546" t="s">
        <v>319</v>
      </c>
      <c r="AM6" s="546">
        <v>1</v>
      </c>
    </row>
    <row r="7" spans="1:39" ht="12" customHeight="1">
      <c r="A7" s="646" t="s">
        <v>984</v>
      </c>
      <c r="B7" s="647"/>
      <c r="C7" s="823">
        <v>248</v>
      </c>
      <c r="D7" s="536">
        <v>5</v>
      </c>
      <c r="E7" s="536">
        <v>119</v>
      </c>
      <c r="F7" s="536">
        <v>87</v>
      </c>
      <c r="G7" s="648">
        <v>3</v>
      </c>
      <c r="H7" s="536">
        <v>132</v>
      </c>
      <c r="I7" s="536">
        <v>7</v>
      </c>
      <c r="J7" s="536">
        <v>2</v>
      </c>
      <c r="K7" s="648">
        <v>5</v>
      </c>
      <c r="L7" s="536">
        <v>6</v>
      </c>
      <c r="M7" s="536">
        <v>4</v>
      </c>
      <c r="N7" s="646" t="s">
        <v>984</v>
      </c>
      <c r="O7" s="647"/>
      <c r="P7" s="823">
        <v>225</v>
      </c>
      <c r="Q7" s="536">
        <v>4</v>
      </c>
      <c r="R7" s="536">
        <v>105</v>
      </c>
      <c r="S7" s="536">
        <v>74</v>
      </c>
      <c r="T7" s="648">
        <v>2</v>
      </c>
      <c r="U7" s="536">
        <v>131</v>
      </c>
      <c r="V7" s="536">
        <v>7</v>
      </c>
      <c r="W7" s="536">
        <v>2</v>
      </c>
      <c r="X7" s="648">
        <v>5</v>
      </c>
      <c r="Y7" s="536">
        <v>5</v>
      </c>
      <c r="Z7" s="536" t="s">
        <v>319</v>
      </c>
      <c r="AA7" s="646" t="s">
        <v>984</v>
      </c>
      <c r="AB7" s="647"/>
      <c r="AC7" s="675">
        <v>23</v>
      </c>
      <c r="AD7" s="536">
        <v>1</v>
      </c>
      <c r="AE7" s="536">
        <v>14</v>
      </c>
      <c r="AF7" s="536">
        <v>13</v>
      </c>
      <c r="AG7" s="648">
        <v>1</v>
      </c>
      <c r="AH7" s="536">
        <v>1</v>
      </c>
      <c r="AI7" s="536" t="s">
        <v>319</v>
      </c>
      <c r="AJ7" s="536" t="s">
        <v>319</v>
      </c>
      <c r="AK7" s="648" t="s">
        <v>319</v>
      </c>
      <c r="AL7" s="536">
        <v>1</v>
      </c>
      <c r="AM7" s="536">
        <v>4</v>
      </c>
    </row>
    <row r="8" spans="1:39" ht="12" customHeight="1">
      <c r="A8" s="646" t="s">
        <v>985</v>
      </c>
      <c r="B8" s="647"/>
      <c r="C8" s="823">
        <v>329</v>
      </c>
      <c r="D8" s="536">
        <v>3</v>
      </c>
      <c r="E8" s="536">
        <v>130</v>
      </c>
      <c r="F8" s="536">
        <v>90</v>
      </c>
      <c r="G8" s="648">
        <v>5</v>
      </c>
      <c r="H8" s="536">
        <v>194</v>
      </c>
      <c r="I8" s="536">
        <v>6</v>
      </c>
      <c r="J8" s="536">
        <v>3</v>
      </c>
      <c r="K8" s="648">
        <v>1</v>
      </c>
      <c r="L8" s="536">
        <v>5</v>
      </c>
      <c r="M8" s="536">
        <v>23</v>
      </c>
      <c r="N8" s="646" t="s">
        <v>985</v>
      </c>
      <c r="O8" s="647"/>
      <c r="P8" s="823">
        <v>301</v>
      </c>
      <c r="Q8" s="536">
        <v>3</v>
      </c>
      <c r="R8" s="536">
        <v>111</v>
      </c>
      <c r="S8" s="536">
        <v>70</v>
      </c>
      <c r="T8" s="648">
        <v>3</v>
      </c>
      <c r="U8" s="536">
        <v>191</v>
      </c>
      <c r="V8" s="536">
        <v>6</v>
      </c>
      <c r="W8" s="536">
        <v>3</v>
      </c>
      <c r="X8" s="648">
        <v>1</v>
      </c>
      <c r="Y8" s="536">
        <v>5</v>
      </c>
      <c r="Z8" s="536">
        <v>20</v>
      </c>
      <c r="AA8" s="646" t="s">
        <v>985</v>
      </c>
      <c r="AB8" s="647"/>
      <c r="AC8" s="675">
        <v>28</v>
      </c>
      <c r="AD8" s="536" t="s">
        <v>319</v>
      </c>
      <c r="AE8" s="536">
        <v>19</v>
      </c>
      <c r="AF8" s="536">
        <v>20</v>
      </c>
      <c r="AG8" s="648">
        <v>2</v>
      </c>
      <c r="AH8" s="536">
        <v>3</v>
      </c>
      <c r="AI8" s="536" t="s">
        <v>319</v>
      </c>
      <c r="AJ8" s="536" t="s">
        <v>319</v>
      </c>
      <c r="AK8" s="648" t="s">
        <v>319</v>
      </c>
      <c r="AL8" s="536" t="s">
        <v>319</v>
      </c>
      <c r="AM8" s="536">
        <v>3</v>
      </c>
    </row>
    <row r="9" spans="1:39" ht="12" customHeight="1">
      <c r="A9" s="646" t="s">
        <v>986</v>
      </c>
      <c r="B9" s="647"/>
      <c r="C9" s="823">
        <v>284</v>
      </c>
      <c r="D9" s="536">
        <v>7</v>
      </c>
      <c r="E9" s="536">
        <v>108</v>
      </c>
      <c r="F9" s="536">
        <v>53</v>
      </c>
      <c r="G9" s="648">
        <v>2</v>
      </c>
      <c r="H9" s="536">
        <v>172</v>
      </c>
      <c r="I9" s="536">
        <v>19</v>
      </c>
      <c r="J9" s="536">
        <v>11</v>
      </c>
      <c r="K9" s="648">
        <v>5</v>
      </c>
      <c r="L9" s="536">
        <v>3</v>
      </c>
      <c r="M9" s="536">
        <v>9</v>
      </c>
      <c r="N9" s="646" t="s">
        <v>986</v>
      </c>
      <c r="O9" s="647"/>
      <c r="P9" s="823">
        <v>249</v>
      </c>
      <c r="Q9" s="536">
        <v>4</v>
      </c>
      <c r="R9" s="536">
        <v>85</v>
      </c>
      <c r="S9" s="536">
        <v>38</v>
      </c>
      <c r="T9" s="648" t="s">
        <v>319</v>
      </c>
      <c r="U9" s="536">
        <v>166</v>
      </c>
      <c r="V9" s="536">
        <v>17</v>
      </c>
      <c r="W9" s="536">
        <v>9</v>
      </c>
      <c r="X9" s="648">
        <v>3</v>
      </c>
      <c r="Y9" s="536">
        <v>3</v>
      </c>
      <c r="Z9" s="536">
        <v>7</v>
      </c>
      <c r="AA9" s="646" t="s">
        <v>986</v>
      </c>
      <c r="AB9" s="647"/>
      <c r="AC9" s="675">
        <v>35</v>
      </c>
      <c r="AD9" s="536">
        <v>3</v>
      </c>
      <c r="AE9" s="536">
        <v>23</v>
      </c>
      <c r="AF9" s="536">
        <v>15</v>
      </c>
      <c r="AG9" s="648">
        <v>2</v>
      </c>
      <c r="AH9" s="536">
        <v>6</v>
      </c>
      <c r="AI9" s="536">
        <v>2</v>
      </c>
      <c r="AJ9" s="536">
        <v>2</v>
      </c>
      <c r="AK9" s="648">
        <v>2</v>
      </c>
      <c r="AL9" s="536" t="s">
        <v>319</v>
      </c>
      <c r="AM9" s="536">
        <v>2</v>
      </c>
    </row>
    <row r="10" spans="1:39" ht="12" customHeight="1">
      <c r="A10" s="658" t="s">
        <v>987</v>
      </c>
      <c r="B10" s="659"/>
      <c r="C10" s="824">
        <v>104</v>
      </c>
      <c r="D10" s="526">
        <v>73</v>
      </c>
      <c r="E10" s="526">
        <v>15</v>
      </c>
      <c r="F10" s="526">
        <v>2</v>
      </c>
      <c r="G10" s="676" t="s">
        <v>319</v>
      </c>
      <c r="H10" s="526">
        <v>9</v>
      </c>
      <c r="I10" s="526" t="s">
        <v>319</v>
      </c>
      <c r="J10" s="526">
        <v>5</v>
      </c>
      <c r="K10" s="676">
        <v>4</v>
      </c>
      <c r="L10" s="526">
        <v>1</v>
      </c>
      <c r="M10" s="526">
        <v>1</v>
      </c>
      <c r="N10" s="658" t="s">
        <v>987</v>
      </c>
      <c r="O10" s="659"/>
      <c r="P10" s="824">
        <v>100</v>
      </c>
      <c r="Q10" s="526">
        <v>73</v>
      </c>
      <c r="R10" s="526">
        <v>13</v>
      </c>
      <c r="S10" s="526">
        <v>2</v>
      </c>
      <c r="T10" s="676" t="s">
        <v>319</v>
      </c>
      <c r="U10" s="526">
        <v>9</v>
      </c>
      <c r="V10" s="526" t="s">
        <v>319</v>
      </c>
      <c r="W10" s="526">
        <v>4</v>
      </c>
      <c r="X10" s="676">
        <v>3</v>
      </c>
      <c r="Y10" s="526">
        <v>1</v>
      </c>
      <c r="Z10" s="526">
        <v>1</v>
      </c>
      <c r="AA10" s="658" t="s">
        <v>987</v>
      </c>
      <c r="AB10" s="659"/>
      <c r="AC10" s="677">
        <v>4</v>
      </c>
      <c r="AD10" s="526" t="s">
        <v>319</v>
      </c>
      <c r="AE10" s="526">
        <v>2</v>
      </c>
      <c r="AF10" s="526" t="s">
        <v>319</v>
      </c>
      <c r="AG10" s="676" t="s">
        <v>319</v>
      </c>
      <c r="AH10" s="526" t="s">
        <v>319</v>
      </c>
      <c r="AI10" s="526" t="s">
        <v>319</v>
      </c>
      <c r="AJ10" s="526">
        <v>1</v>
      </c>
      <c r="AK10" s="676">
        <v>1</v>
      </c>
      <c r="AL10" s="526" t="s">
        <v>319</v>
      </c>
      <c r="AM10" s="526" t="s">
        <v>319</v>
      </c>
    </row>
    <row r="11" spans="1:39" ht="12" customHeight="1">
      <c r="A11" s="646" t="s">
        <v>988</v>
      </c>
      <c r="B11" s="647"/>
      <c r="C11" s="823">
        <v>3001</v>
      </c>
      <c r="D11" s="536">
        <v>132</v>
      </c>
      <c r="E11" s="536">
        <v>1790</v>
      </c>
      <c r="F11" s="536">
        <v>1075</v>
      </c>
      <c r="G11" s="648">
        <v>37</v>
      </c>
      <c r="H11" s="536">
        <v>687</v>
      </c>
      <c r="I11" s="536">
        <v>43</v>
      </c>
      <c r="J11" s="536">
        <v>230</v>
      </c>
      <c r="K11" s="648">
        <v>251</v>
      </c>
      <c r="L11" s="536">
        <v>40</v>
      </c>
      <c r="M11" s="536">
        <v>102</v>
      </c>
      <c r="N11" s="646" t="s">
        <v>988</v>
      </c>
      <c r="O11" s="647"/>
      <c r="P11" s="823">
        <v>2611</v>
      </c>
      <c r="Q11" s="536">
        <v>99</v>
      </c>
      <c r="R11" s="536">
        <v>1518</v>
      </c>
      <c r="S11" s="536">
        <v>952</v>
      </c>
      <c r="T11" s="648">
        <v>25</v>
      </c>
      <c r="U11" s="536">
        <v>670</v>
      </c>
      <c r="V11" s="536">
        <v>43</v>
      </c>
      <c r="W11" s="536">
        <v>208</v>
      </c>
      <c r="X11" s="648">
        <v>187</v>
      </c>
      <c r="Y11" s="536">
        <v>37</v>
      </c>
      <c r="Z11" s="536">
        <v>66</v>
      </c>
      <c r="AA11" s="646" t="s">
        <v>988</v>
      </c>
      <c r="AB11" s="647"/>
      <c r="AC11" s="675">
        <v>390</v>
      </c>
      <c r="AD11" s="536">
        <v>33</v>
      </c>
      <c r="AE11" s="536">
        <v>272</v>
      </c>
      <c r="AF11" s="536">
        <v>123</v>
      </c>
      <c r="AG11" s="648">
        <v>12</v>
      </c>
      <c r="AH11" s="536">
        <v>17</v>
      </c>
      <c r="AI11" s="536" t="s">
        <v>319</v>
      </c>
      <c r="AJ11" s="536">
        <v>22</v>
      </c>
      <c r="AK11" s="648">
        <v>64</v>
      </c>
      <c r="AL11" s="536">
        <v>3</v>
      </c>
      <c r="AM11" s="536">
        <v>36</v>
      </c>
    </row>
    <row r="12" spans="1:39" ht="12" customHeight="1">
      <c r="A12" s="646" t="s">
        <v>989</v>
      </c>
      <c r="B12" s="647"/>
      <c r="C12" s="823">
        <v>782</v>
      </c>
      <c r="D12" s="536">
        <v>21</v>
      </c>
      <c r="E12" s="536">
        <v>471</v>
      </c>
      <c r="F12" s="536">
        <v>127</v>
      </c>
      <c r="G12" s="648">
        <v>8</v>
      </c>
      <c r="H12" s="536">
        <v>264</v>
      </c>
      <c r="I12" s="536">
        <v>30</v>
      </c>
      <c r="J12" s="536">
        <v>17</v>
      </c>
      <c r="K12" s="648">
        <v>20</v>
      </c>
      <c r="L12" s="536">
        <v>12</v>
      </c>
      <c r="M12" s="536">
        <v>20</v>
      </c>
      <c r="N12" s="646" t="s">
        <v>989</v>
      </c>
      <c r="O12" s="647"/>
      <c r="P12" s="823">
        <v>682</v>
      </c>
      <c r="Q12" s="536">
        <v>14</v>
      </c>
      <c r="R12" s="536">
        <v>393</v>
      </c>
      <c r="S12" s="536">
        <v>109</v>
      </c>
      <c r="T12" s="648">
        <v>4</v>
      </c>
      <c r="U12" s="536">
        <v>262</v>
      </c>
      <c r="V12" s="536">
        <v>30</v>
      </c>
      <c r="W12" s="536">
        <v>17</v>
      </c>
      <c r="X12" s="648">
        <v>15</v>
      </c>
      <c r="Y12" s="536">
        <v>11</v>
      </c>
      <c r="Z12" s="536">
        <v>11</v>
      </c>
      <c r="AA12" s="646" t="s">
        <v>989</v>
      </c>
      <c r="AB12" s="647"/>
      <c r="AC12" s="675">
        <v>100</v>
      </c>
      <c r="AD12" s="536">
        <v>7</v>
      </c>
      <c r="AE12" s="536">
        <v>78</v>
      </c>
      <c r="AF12" s="536">
        <v>18</v>
      </c>
      <c r="AG12" s="648">
        <v>4</v>
      </c>
      <c r="AH12" s="536">
        <v>2</v>
      </c>
      <c r="AI12" s="536" t="s">
        <v>319</v>
      </c>
      <c r="AJ12" s="536" t="s">
        <v>319</v>
      </c>
      <c r="AK12" s="648">
        <v>5</v>
      </c>
      <c r="AL12" s="536">
        <v>1</v>
      </c>
      <c r="AM12" s="536">
        <v>9</v>
      </c>
    </row>
    <row r="13" spans="1:39" ht="12" customHeight="1">
      <c r="A13" s="646" t="s">
        <v>990</v>
      </c>
      <c r="B13" s="647"/>
      <c r="C13" s="823">
        <v>620</v>
      </c>
      <c r="D13" s="536">
        <v>38</v>
      </c>
      <c r="E13" s="536">
        <v>392</v>
      </c>
      <c r="F13" s="536">
        <v>42</v>
      </c>
      <c r="G13" s="648">
        <v>11</v>
      </c>
      <c r="H13" s="536">
        <v>150</v>
      </c>
      <c r="I13" s="536">
        <v>12</v>
      </c>
      <c r="J13" s="536">
        <v>24</v>
      </c>
      <c r="K13" s="648">
        <v>33</v>
      </c>
      <c r="L13" s="536">
        <v>8</v>
      </c>
      <c r="M13" s="536">
        <v>14</v>
      </c>
      <c r="N13" s="646" t="s">
        <v>990</v>
      </c>
      <c r="O13" s="647"/>
      <c r="P13" s="823">
        <v>545</v>
      </c>
      <c r="Q13" s="536">
        <v>33</v>
      </c>
      <c r="R13" s="536">
        <v>328</v>
      </c>
      <c r="S13" s="536">
        <v>35</v>
      </c>
      <c r="T13" s="648">
        <v>7</v>
      </c>
      <c r="U13" s="536">
        <v>150</v>
      </c>
      <c r="V13" s="536">
        <v>12</v>
      </c>
      <c r="W13" s="536">
        <v>22</v>
      </c>
      <c r="X13" s="648">
        <v>27</v>
      </c>
      <c r="Y13" s="536">
        <v>7</v>
      </c>
      <c r="Z13" s="536">
        <v>11</v>
      </c>
      <c r="AA13" s="646" t="s">
        <v>990</v>
      </c>
      <c r="AB13" s="647"/>
      <c r="AC13" s="675">
        <v>75</v>
      </c>
      <c r="AD13" s="536">
        <v>5</v>
      </c>
      <c r="AE13" s="536">
        <v>64</v>
      </c>
      <c r="AF13" s="536">
        <v>7</v>
      </c>
      <c r="AG13" s="648">
        <v>4</v>
      </c>
      <c r="AH13" s="536" t="s">
        <v>319</v>
      </c>
      <c r="AI13" s="536" t="s">
        <v>319</v>
      </c>
      <c r="AJ13" s="536">
        <v>2</v>
      </c>
      <c r="AK13" s="648">
        <v>6</v>
      </c>
      <c r="AL13" s="536">
        <v>1</v>
      </c>
      <c r="AM13" s="536">
        <v>3</v>
      </c>
    </row>
    <row r="14" spans="1:39" ht="12" customHeight="1">
      <c r="A14" s="646" t="s">
        <v>991</v>
      </c>
      <c r="B14" s="647"/>
      <c r="C14" s="823">
        <v>1268</v>
      </c>
      <c r="D14" s="536">
        <v>69</v>
      </c>
      <c r="E14" s="536">
        <v>709</v>
      </c>
      <c r="F14" s="536">
        <v>343</v>
      </c>
      <c r="G14" s="648">
        <v>15</v>
      </c>
      <c r="H14" s="536">
        <v>381</v>
      </c>
      <c r="I14" s="536">
        <v>31</v>
      </c>
      <c r="J14" s="536">
        <v>42</v>
      </c>
      <c r="K14" s="648">
        <v>104</v>
      </c>
      <c r="L14" s="536">
        <v>14</v>
      </c>
      <c r="M14" s="536">
        <v>27</v>
      </c>
      <c r="N14" s="646" t="s">
        <v>991</v>
      </c>
      <c r="O14" s="647"/>
      <c r="P14" s="823">
        <v>1097</v>
      </c>
      <c r="Q14" s="536">
        <v>54</v>
      </c>
      <c r="R14" s="536">
        <v>591</v>
      </c>
      <c r="S14" s="536">
        <v>296</v>
      </c>
      <c r="T14" s="648">
        <v>9</v>
      </c>
      <c r="U14" s="536">
        <v>370</v>
      </c>
      <c r="V14" s="536">
        <v>31</v>
      </c>
      <c r="W14" s="536">
        <v>40</v>
      </c>
      <c r="X14" s="648">
        <v>80</v>
      </c>
      <c r="Y14" s="536">
        <v>12</v>
      </c>
      <c r="Z14" s="536">
        <v>14</v>
      </c>
      <c r="AA14" s="646" t="s">
        <v>991</v>
      </c>
      <c r="AB14" s="647"/>
      <c r="AC14" s="675">
        <v>171</v>
      </c>
      <c r="AD14" s="536">
        <v>15</v>
      </c>
      <c r="AE14" s="536">
        <v>118</v>
      </c>
      <c r="AF14" s="536">
        <v>47</v>
      </c>
      <c r="AG14" s="648">
        <v>6</v>
      </c>
      <c r="AH14" s="536">
        <v>11</v>
      </c>
      <c r="AI14" s="536" t="s">
        <v>319</v>
      </c>
      <c r="AJ14" s="536">
        <v>2</v>
      </c>
      <c r="AK14" s="648">
        <v>24</v>
      </c>
      <c r="AL14" s="536">
        <v>2</v>
      </c>
      <c r="AM14" s="536">
        <v>13</v>
      </c>
    </row>
    <row r="15" spans="1:39" ht="12" customHeight="1">
      <c r="A15" s="646" t="s">
        <v>992</v>
      </c>
      <c r="B15" s="647"/>
      <c r="C15" s="823">
        <v>1000</v>
      </c>
      <c r="D15" s="536">
        <v>79</v>
      </c>
      <c r="E15" s="536">
        <v>657</v>
      </c>
      <c r="F15" s="536">
        <v>141</v>
      </c>
      <c r="G15" s="648">
        <v>16</v>
      </c>
      <c r="H15" s="536">
        <v>179</v>
      </c>
      <c r="I15" s="536">
        <v>13</v>
      </c>
      <c r="J15" s="536">
        <v>38</v>
      </c>
      <c r="K15" s="648">
        <v>64</v>
      </c>
      <c r="L15" s="536">
        <v>11</v>
      </c>
      <c r="M15" s="536">
        <v>20</v>
      </c>
      <c r="N15" s="646" t="s">
        <v>992</v>
      </c>
      <c r="O15" s="647"/>
      <c r="P15" s="823">
        <v>879</v>
      </c>
      <c r="Q15" s="536">
        <v>67</v>
      </c>
      <c r="R15" s="536">
        <v>563</v>
      </c>
      <c r="S15" s="536">
        <v>122</v>
      </c>
      <c r="T15" s="648">
        <v>9</v>
      </c>
      <c r="U15" s="536">
        <v>176</v>
      </c>
      <c r="V15" s="536">
        <v>13</v>
      </c>
      <c r="W15" s="536">
        <v>35</v>
      </c>
      <c r="X15" s="648">
        <v>55</v>
      </c>
      <c r="Y15" s="536">
        <v>11</v>
      </c>
      <c r="Z15" s="536">
        <v>12</v>
      </c>
      <c r="AA15" s="646" t="s">
        <v>992</v>
      </c>
      <c r="AB15" s="647"/>
      <c r="AC15" s="675">
        <v>121</v>
      </c>
      <c r="AD15" s="536">
        <v>12</v>
      </c>
      <c r="AE15" s="536">
        <v>94</v>
      </c>
      <c r="AF15" s="536">
        <v>19</v>
      </c>
      <c r="AG15" s="648">
        <v>7</v>
      </c>
      <c r="AH15" s="536">
        <v>3</v>
      </c>
      <c r="AI15" s="536" t="s">
        <v>319</v>
      </c>
      <c r="AJ15" s="536">
        <v>3</v>
      </c>
      <c r="AK15" s="648">
        <v>9</v>
      </c>
      <c r="AL15" s="536" t="s">
        <v>319</v>
      </c>
      <c r="AM15" s="536">
        <v>8</v>
      </c>
    </row>
    <row r="16" spans="1:39" ht="12" customHeight="1">
      <c r="A16" s="652" t="s">
        <v>993</v>
      </c>
      <c r="B16" s="653"/>
      <c r="C16" s="822">
        <v>783</v>
      </c>
      <c r="D16" s="546">
        <v>55</v>
      </c>
      <c r="E16" s="546">
        <v>507</v>
      </c>
      <c r="F16" s="546">
        <v>96</v>
      </c>
      <c r="G16" s="673">
        <v>18</v>
      </c>
      <c r="H16" s="546">
        <v>122</v>
      </c>
      <c r="I16" s="546">
        <v>9</v>
      </c>
      <c r="J16" s="546">
        <v>19</v>
      </c>
      <c r="K16" s="673">
        <v>45</v>
      </c>
      <c r="L16" s="546">
        <v>10</v>
      </c>
      <c r="M16" s="546">
        <v>38</v>
      </c>
      <c r="N16" s="652" t="s">
        <v>993</v>
      </c>
      <c r="O16" s="653"/>
      <c r="P16" s="822">
        <v>687</v>
      </c>
      <c r="Q16" s="546">
        <v>49</v>
      </c>
      <c r="R16" s="546">
        <v>449</v>
      </c>
      <c r="S16" s="546">
        <v>85</v>
      </c>
      <c r="T16" s="673">
        <v>12</v>
      </c>
      <c r="U16" s="546">
        <v>120</v>
      </c>
      <c r="V16" s="546">
        <v>9</v>
      </c>
      <c r="W16" s="546">
        <v>16</v>
      </c>
      <c r="X16" s="673">
        <v>38</v>
      </c>
      <c r="Y16" s="546">
        <v>10</v>
      </c>
      <c r="Z16" s="546">
        <v>19</v>
      </c>
      <c r="AA16" s="652" t="s">
        <v>993</v>
      </c>
      <c r="AB16" s="653"/>
      <c r="AC16" s="674">
        <v>96</v>
      </c>
      <c r="AD16" s="546">
        <v>6</v>
      </c>
      <c r="AE16" s="546">
        <v>58</v>
      </c>
      <c r="AF16" s="546">
        <v>11</v>
      </c>
      <c r="AG16" s="673">
        <v>6</v>
      </c>
      <c r="AH16" s="546">
        <v>2</v>
      </c>
      <c r="AI16" s="546" t="s">
        <v>319</v>
      </c>
      <c r="AJ16" s="546">
        <v>3</v>
      </c>
      <c r="AK16" s="673">
        <v>7</v>
      </c>
      <c r="AL16" s="546" t="s">
        <v>319</v>
      </c>
      <c r="AM16" s="546">
        <v>19</v>
      </c>
    </row>
    <row r="17" spans="1:39" ht="12" customHeight="1">
      <c r="A17" s="646" t="s">
        <v>994</v>
      </c>
      <c r="B17" s="647"/>
      <c r="C17" s="823">
        <v>567</v>
      </c>
      <c r="D17" s="536">
        <v>30</v>
      </c>
      <c r="E17" s="536">
        <v>402</v>
      </c>
      <c r="F17" s="536">
        <v>38</v>
      </c>
      <c r="G17" s="648">
        <v>8</v>
      </c>
      <c r="H17" s="536">
        <v>82</v>
      </c>
      <c r="I17" s="536">
        <v>6</v>
      </c>
      <c r="J17" s="536">
        <v>17</v>
      </c>
      <c r="K17" s="648">
        <v>36</v>
      </c>
      <c r="L17" s="536">
        <v>13</v>
      </c>
      <c r="M17" s="536">
        <v>9</v>
      </c>
      <c r="N17" s="646" t="s">
        <v>994</v>
      </c>
      <c r="O17" s="647"/>
      <c r="P17" s="823">
        <v>503</v>
      </c>
      <c r="Q17" s="536">
        <v>24</v>
      </c>
      <c r="R17" s="536">
        <v>350</v>
      </c>
      <c r="S17" s="536">
        <v>30</v>
      </c>
      <c r="T17" s="648">
        <v>6</v>
      </c>
      <c r="U17" s="536">
        <v>80</v>
      </c>
      <c r="V17" s="536">
        <v>5</v>
      </c>
      <c r="W17" s="536">
        <v>16</v>
      </c>
      <c r="X17" s="648">
        <v>33</v>
      </c>
      <c r="Y17" s="536">
        <v>12</v>
      </c>
      <c r="Z17" s="536">
        <v>7</v>
      </c>
      <c r="AA17" s="646" t="s">
        <v>994</v>
      </c>
      <c r="AB17" s="647"/>
      <c r="AC17" s="675">
        <v>64</v>
      </c>
      <c r="AD17" s="536">
        <v>6</v>
      </c>
      <c r="AE17" s="536">
        <v>52</v>
      </c>
      <c r="AF17" s="536">
        <v>8</v>
      </c>
      <c r="AG17" s="648">
        <v>2</v>
      </c>
      <c r="AH17" s="536">
        <v>2</v>
      </c>
      <c r="AI17" s="536">
        <v>1</v>
      </c>
      <c r="AJ17" s="536">
        <v>1</v>
      </c>
      <c r="AK17" s="648">
        <v>3</v>
      </c>
      <c r="AL17" s="536">
        <v>1</v>
      </c>
      <c r="AM17" s="536">
        <v>2</v>
      </c>
    </row>
    <row r="18" spans="1:39" ht="12" customHeight="1">
      <c r="A18" s="646" t="s">
        <v>995</v>
      </c>
      <c r="B18" s="647"/>
      <c r="C18" s="823">
        <v>869</v>
      </c>
      <c r="D18" s="536">
        <v>46</v>
      </c>
      <c r="E18" s="536">
        <v>551</v>
      </c>
      <c r="F18" s="536">
        <v>50</v>
      </c>
      <c r="G18" s="648">
        <v>7</v>
      </c>
      <c r="H18" s="536">
        <v>188</v>
      </c>
      <c r="I18" s="536">
        <v>14</v>
      </c>
      <c r="J18" s="536">
        <v>45</v>
      </c>
      <c r="K18" s="648">
        <v>38</v>
      </c>
      <c r="L18" s="536">
        <v>13</v>
      </c>
      <c r="M18" s="536">
        <v>29</v>
      </c>
      <c r="N18" s="646" t="s">
        <v>995</v>
      </c>
      <c r="O18" s="647"/>
      <c r="P18" s="823">
        <v>754</v>
      </c>
      <c r="Q18" s="536">
        <v>28</v>
      </c>
      <c r="R18" s="536">
        <v>469</v>
      </c>
      <c r="S18" s="536">
        <v>41</v>
      </c>
      <c r="T18" s="648">
        <v>3</v>
      </c>
      <c r="U18" s="536">
        <v>187</v>
      </c>
      <c r="V18" s="536">
        <v>14</v>
      </c>
      <c r="W18" s="536">
        <v>44</v>
      </c>
      <c r="X18" s="648">
        <v>35</v>
      </c>
      <c r="Y18" s="536">
        <v>10</v>
      </c>
      <c r="Z18" s="536">
        <v>22</v>
      </c>
      <c r="AA18" s="646" t="s">
        <v>995</v>
      </c>
      <c r="AB18" s="647"/>
      <c r="AC18" s="675">
        <v>115</v>
      </c>
      <c r="AD18" s="536">
        <v>18</v>
      </c>
      <c r="AE18" s="536">
        <v>82</v>
      </c>
      <c r="AF18" s="536">
        <v>9</v>
      </c>
      <c r="AG18" s="648">
        <v>4</v>
      </c>
      <c r="AH18" s="536">
        <v>1</v>
      </c>
      <c r="AI18" s="536" t="s">
        <v>319</v>
      </c>
      <c r="AJ18" s="536">
        <v>1</v>
      </c>
      <c r="AK18" s="648">
        <v>3</v>
      </c>
      <c r="AL18" s="536">
        <v>3</v>
      </c>
      <c r="AM18" s="536">
        <v>7</v>
      </c>
    </row>
    <row r="19" spans="1:39" ht="12" customHeight="1">
      <c r="A19" s="646" t="s">
        <v>996</v>
      </c>
      <c r="B19" s="647"/>
      <c r="C19" s="823">
        <v>2059</v>
      </c>
      <c r="D19" s="536">
        <v>128</v>
      </c>
      <c r="E19" s="536">
        <v>1416</v>
      </c>
      <c r="F19" s="536">
        <v>152</v>
      </c>
      <c r="G19" s="648">
        <v>21</v>
      </c>
      <c r="H19" s="536">
        <v>313</v>
      </c>
      <c r="I19" s="536">
        <v>32</v>
      </c>
      <c r="J19" s="536">
        <v>29</v>
      </c>
      <c r="K19" s="648">
        <v>242</v>
      </c>
      <c r="L19" s="536">
        <v>21</v>
      </c>
      <c r="M19" s="536">
        <v>67</v>
      </c>
      <c r="N19" s="646" t="s">
        <v>996</v>
      </c>
      <c r="O19" s="647"/>
      <c r="P19" s="823">
        <v>1846</v>
      </c>
      <c r="Q19" s="536">
        <v>110</v>
      </c>
      <c r="R19" s="536">
        <v>1252</v>
      </c>
      <c r="S19" s="536">
        <v>119</v>
      </c>
      <c r="T19" s="648">
        <v>18</v>
      </c>
      <c r="U19" s="536">
        <v>308</v>
      </c>
      <c r="V19" s="536">
        <v>31</v>
      </c>
      <c r="W19" s="536">
        <v>27</v>
      </c>
      <c r="X19" s="648">
        <v>216</v>
      </c>
      <c r="Y19" s="536">
        <v>20</v>
      </c>
      <c r="Z19" s="536">
        <v>51</v>
      </c>
      <c r="AA19" s="646" t="s">
        <v>996</v>
      </c>
      <c r="AB19" s="647"/>
      <c r="AC19" s="675">
        <v>213</v>
      </c>
      <c r="AD19" s="536">
        <v>18</v>
      </c>
      <c r="AE19" s="536">
        <v>164</v>
      </c>
      <c r="AF19" s="536">
        <v>33</v>
      </c>
      <c r="AG19" s="648">
        <v>3</v>
      </c>
      <c r="AH19" s="536">
        <v>5</v>
      </c>
      <c r="AI19" s="536">
        <v>1</v>
      </c>
      <c r="AJ19" s="536">
        <v>2</v>
      </c>
      <c r="AK19" s="648">
        <v>26</v>
      </c>
      <c r="AL19" s="536">
        <v>1</v>
      </c>
      <c r="AM19" s="536">
        <v>16</v>
      </c>
    </row>
    <row r="20" spans="1:39" ht="12" customHeight="1">
      <c r="A20" s="658" t="s">
        <v>997</v>
      </c>
      <c r="B20" s="659"/>
      <c r="C20" s="824">
        <v>646</v>
      </c>
      <c r="D20" s="526">
        <v>43</v>
      </c>
      <c r="E20" s="526">
        <v>431</v>
      </c>
      <c r="F20" s="526">
        <v>50</v>
      </c>
      <c r="G20" s="676">
        <v>4</v>
      </c>
      <c r="H20" s="526">
        <v>89</v>
      </c>
      <c r="I20" s="526">
        <v>10</v>
      </c>
      <c r="J20" s="526">
        <v>11</v>
      </c>
      <c r="K20" s="676">
        <v>51</v>
      </c>
      <c r="L20" s="526">
        <v>16</v>
      </c>
      <c r="M20" s="526">
        <v>21</v>
      </c>
      <c r="N20" s="658" t="s">
        <v>997</v>
      </c>
      <c r="O20" s="659"/>
      <c r="P20" s="824">
        <v>582</v>
      </c>
      <c r="Q20" s="526">
        <v>37</v>
      </c>
      <c r="R20" s="526">
        <v>384</v>
      </c>
      <c r="S20" s="526">
        <v>41</v>
      </c>
      <c r="T20" s="676">
        <v>2</v>
      </c>
      <c r="U20" s="526">
        <v>89</v>
      </c>
      <c r="V20" s="526">
        <v>10</v>
      </c>
      <c r="W20" s="526">
        <v>11</v>
      </c>
      <c r="X20" s="676">
        <v>41</v>
      </c>
      <c r="Y20" s="526">
        <v>15</v>
      </c>
      <c r="Z20" s="526">
        <v>17</v>
      </c>
      <c r="AA20" s="658" t="s">
        <v>997</v>
      </c>
      <c r="AB20" s="659"/>
      <c r="AC20" s="677">
        <v>64</v>
      </c>
      <c r="AD20" s="526">
        <v>6</v>
      </c>
      <c r="AE20" s="526">
        <v>47</v>
      </c>
      <c r="AF20" s="526">
        <v>9</v>
      </c>
      <c r="AG20" s="676">
        <v>2</v>
      </c>
      <c r="AH20" s="526" t="s">
        <v>319</v>
      </c>
      <c r="AI20" s="526" t="s">
        <v>319</v>
      </c>
      <c r="AJ20" s="526" t="s">
        <v>319</v>
      </c>
      <c r="AK20" s="676">
        <v>10</v>
      </c>
      <c r="AL20" s="526">
        <v>1</v>
      </c>
      <c r="AM20" s="526">
        <v>4</v>
      </c>
    </row>
    <row r="21" spans="1:39" ht="12" customHeight="1">
      <c r="A21" s="646" t="s">
        <v>998</v>
      </c>
      <c r="B21" s="647"/>
      <c r="C21" s="823">
        <v>1033</v>
      </c>
      <c r="D21" s="536">
        <v>106</v>
      </c>
      <c r="E21" s="536">
        <v>689</v>
      </c>
      <c r="F21" s="536">
        <v>72</v>
      </c>
      <c r="G21" s="648">
        <v>18</v>
      </c>
      <c r="H21" s="536">
        <v>147</v>
      </c>
      <c r="I21" s="536">
        <v>7</v>
      </c>
      <c r="J21" s="536">
        <v>19</v>
      </c>
      <c r="K21" s="648">
        <v>44</v>
      </c>
      <c r="L21" s="536">
        <v>18</v>
      </c>
      <c r="M21" s="536">
        <v>30</v>
      </c>
      <c r="N21" s="646" t="s">
        <v>998</v>
      </c>
      <c r="O21" s="647"/>
      <c r="P21" s="823">
        <v>922</v>
      </c>
      <c r="Q21" s="536">
        <v>92</v>
      </c>
      <c r="R21" s="536">
        <v>609</v>
      </c>
      <c r="S21" s="536">
        <v>59</v>
      </c>
      <c r="T21" s="648">
        <v>9</v>
      </c>
      <c r="U21" s="536">
        <v>145</v>
      </c>
      <c r="V21" s="536">
        <v>7</v>
      </c>
      <c r="W21" s="536">
        <v>18</v>
      </c>
      <c r="X21" s="648">
        <v>40</v>
      </c>
      <c r="Y21" s="536">
        <v>18</v>
      </c>
      <c r="Z21" s="536">
        <v>23</v>
      </c>
      <c r="AA21" s="646" t="s">
        <v>998</v>
      </c>
      <c r="AB21" s="647"/>
      <c r="AC21" s="675">
        <v>111</v>
      </c>
      <c r="AD21" s="536">
        <v>14</v>
      </c>
      <c r="AE21" s="536">
        <v>80</v>
      </c>
      <c r="AF21" s="536">
        <v>13</v>
      </c>
      <c r="AG21" s="648">
        <v>9</v>
      </c>
      <c r="AH21" s="536">
        <v>2</v>
      </c>
      <c r="AI21" s="536" t="s">
        <v>319</v>
      </c>
      <c r="AJ21" s="536">
        <v>1</v>
      </c>
      <c r="AK21" s="648">
        <v>4</v>
      </c>
      <c r="AL21" s="536" t="s">
        <v>319</v>
      </c>
      <c r="AM21" s="536">
        <v>7</v>
      </c>
    </row>
    <row r="22" spans="1:39" ht="12" customHeight="1">
      <c r="A22" s="646" t="s">
        <v>999</v>
      </c>
      <c r="B22" s="647"/>
      <c r="C22" s="823">
        <v>370</v>
      </c>
      <c r="D22" s="536">
        <v>45</v>
      </c>
      <c r="E22" s="536">
        <v>255</v>
      </c>
      <c r="F22" s="536">
        <v>16</v>
      </c>
      <c r="G22" s="648">
        <v>7</v>
      </c>
      <c r="H22" s="536">
        <v>44</v>
      </c>
      <c r="I22" s="536">
        <v>4</v>
      </c>
      <c r="J22" s="536">
        <v>4</v>
      </c>
      <c r="K22" s="648">
        <v>9</v>
      </c>
      <c r="L22" s="536">
        <v>4</v>
      </c>
      <c r="M22" s="536">
        <v>16</v>
      </c>
      <c r="N22" s="646" t="s">
        <v>999</v>
      </c>
      <c r="O22" s="647"/>
      <c r="P22" s="823">
        <v>326</v>
      </c>
      <c r="Q22" s="536">
        <v>39</v>
      </c>
      <c r="R22" s="536">
        <v>224</v>
      </c>
      <c r="S22" s="536">
        <v>13</v>
      </c>
      <c r="T22" s="648">
        <v>7</v>
      </c>
      <c r="U22" s="536">
        <v>44</v>
      </c>
      <c r="V22" s="536">
        <v>4</v>
      </c>
      <c r="W22" s="536">
        <v>3</v>
      </c>
      <c r="X22" s="648">
        <v>9</v>
      </c>
      <c r="Y22" s="536">
        <v>4</v>
      </c>
      <c r="Z22" s="536">
        <v>10</v>
      </c>
      <c r="AA22" s="646" t="s">
        <v>999</v>
      </c>
      <c r="AB22" s="647"/>
      <c r="AC22" s="675">
        <v>44</v>
      </c>
      <c r="AD22" s="536">
        <v>6</v>
      </c>
      <c r="AE22" s="536">
        <v>31</v>
      </c>
      <c r="AF22" s="536">
        <v>3</v>
      </c>
      <c r="AG22" s="648" t="s">
        <v>319</v>
      </c>
      <c r="AH22" s="536" t="s">
        <v>319</v>
      </c>
      <c r="AI22" s="536" t="s">
        <v>319</v>
      </c>
      <c r="AJ22" s="536">
        <v>1</v>
      </c>
      <c r="AK22" s="648" t="s">
        <v>319</v>
      </c>
      <c r="AL22" s="536" t="s">
        <v>319</v>
      </c>
      <c r="AM22" s="536">
        <v>6</v>
      </c>
    </row>
    <row r="23" spans="1:39" ht="12" customHeight="1">
      <c r="A23" s="646" t="s">
        <v>1000</v>
      </c>
      <c r="B23" s="647"/>
      <c r="C23" s="823">
        <v>487</v>
      </c>
      <c r="D23" s="536">
        <v>37</v>
      </c>
      <c r="E23" s="536">
        <v>349</v>
      </c>
      <c r="F23" s="536">
        <v>30</v>
      </c>
      <c r="G23" s="648">
        <v>5</v>
      </c>
      <c r="H23" s="536">
        <v>54</v>
      </c>
      <c r="I23" s="536">
        <v>7</v>
      </c>
      <c r="J23" s="536">
        <v>7</v>
      </c>
      <c r="K23" s="648">
        <v>28</v>
      </c>
      <c r="L23" s="536">
        <v>4</v>
      </c>
      <c r="M23" s="536">
        <v>11</v>
      </c>
      <c r="N23" s="646" t="s">
        <v>1000</v>
      </c>
      <c r="O23" s="647"/>
      <c r="P23" s="823">
        <v>434</v>
      </c>
      <c r="Q23" s="536">
        <v>35</v>
      </c>
      <c r="R23" s="536">
        <v>309</v>
      </c>
      <c r="S23" s="536">
        <v>26</v>
      </c>
      <c r="T23" s="648">
        <v>5</v>
      </c>
      <c r="U23" s="536">
        <v>53</v>
      </c>
      <c r="V23" s="536">
        <v>6</v>
      </c>
      <c r="W23" s="536">
        <v>7</v>
      </c>
      <c r="X23" s="648">
        <v>27</v>
      </c>
      <c r="Y23" s="536">
        <v>3</v>
      </c>
      <c r="Z23" s="536">
        <v>3</v>
      </c>
      <c r="AA23" s="646" t="s">
        <v>1000</v>
      </c>
      <c r="AB23" s="647"/>
      <c r="AC23" s="675">
        <v>53</v>
      </c>
      <c r="AD23" s="536">
        <v>2</v>
      </c>
      <c r="AE23" s="536">
        <v>40</v>
      </c>
      <c r="AF23" s="536">
        <v>4</v>
      </c>
      <c r="AG23" s="648" t="s">
        <v>319</v>
      </c>
      <c r="AH23" s="536">
        <v>1</v>
      </c>
      <c r="AI23" s="536">
        <v>1</v>
      </c>
      <c r="AJ23" s="536" t="s">
        <v>319</v>
      </c>
      <c r="AK23" s="648">
        <v>1</v>
      </c>
      <c r="AL23" s="536">
        <v>1</v>
      </c>
      <c r="AM23" s="536">
        <v>8</v>
      </c>
    </row>
    <row r="24" spans="1:39" ht="12" customHeight="1">
      <c r="A24" s="646" t="s">
        <v>1001</v>
      </c>
      <c r="B24" s="647"/>
      <c r="C24" s="823">
        <v>298</v>
      </c>
      <c r="D24" s="536">
        <v>12</v>
      </c>
      <c r="E24" s="536">
        <v>198</v>
      </c>
      <c r="F24" s="536">
        <v>13</v>
      </c>
      <c r="G24" s="648">
        <v>5</v>
      </c>
      <c r="H24" s="536">
        <v>60</v>
      </c>
      <c r="I24" s="536">
        <v>2</v>
      </c>
      <c r="J24" s="536">
        <v>9</v>
      </c>
      <c r="K24" s="648">
        <v>24</v>
      </c>
      <c r="L24" s="536">
        <v>7</v>
      </c>
      <c r="M24" s="536">
        <v>1</v>
      </c>
      <c r="N24" s="646" t="s">
        <v>1001</v>
      </c>
      <c r="O24" s="647"/>
      <c r="P24" s="823">
        <v>261</v>
      </c>
      <c r="Q24" s="536">
        <v>10</v>
      </c>
      <c r="R24" s="536">
        <v>164</v>
      </c>
      <c r="S24" s="536">
        <v>11</v>
      </c>
      <c r="T24" s="648">
        <v>4</v>
      </c>
      <c r="U24" s="536">
        <v>59</v>
      </c>
      <c r="V24" s="536">
        <v>2</v>
      </c>
      <c r="W24" s="536">
        <v>9</v>
      </c>
      <c r="X24" s="648">
        <v>22</v>
      </c>
      <c r="Y24" s="536">
        <v>7</v>
      </c>
      <c r="Z24" s="536">
        <v>1</v>
      </c>
      <c r="AA24" s="646" t="s">
        <v>1001</v>
      </c>
      <c r="AB24" s="647"/>
      <c r="AC24" s="675">
        <v>37</v>
      </c>
      <c r="AD24" s="536">
        <v>2</v>
      </c>
      <c r="AE24" s="536">
        <v>34</v>
      </c>
      <c r="AF24" s="536">
        <v>2</v>
      </c>
      <c r="AG24" s="648">
        <v>1</v>
      </c>
      <c r="AH24" s="536">
        <v>1</v>
      </c>
      <c r="AI24" s="536" t="s">
        <v>319</v>
      </c>
      <c r="AJ24" s="536" t="s">
        <v>319</v>
      </c>
      <c r="AK24" s="648">
        <v>2</v>
      </c>
      <c r="AL24" s="536" t="s">
        <v>319</v>
      </c>
      <c r="AM24" s="536" t="s">
        <v>319</v>
      </c>
    </row>
    <row r="25" spans="1:39" ht="12" customHeight="1">
      <c r="A25" s="646" t="s">
        <v>1002</v>
      </c>
      <c r="B25" s="647"/>
      <c r="C25" s="823">
        <v>251</v>
      </c>
      <c r="D25" s="536">
        <v>16</v>
      </c>
      <c r="E25" s="536">
        <v>166</v>
      </c>
      <c r="F25" s="536">
        <v>7</v>
      </c>
      <c r="G25" s="648">
        <v>2</v>
      </c>
      <c r="H25" s="536">
        <v>42</v>
      </c>
      <c r="I25" s="536">
        <v>2</v>
      </c>
      <c r="J25" s="536">
        <v>8</v>
      </c>
      <c r="K25" s="648">
        <v>16</v>
      </c>
      <c r="L25" s="536">
        <v>1</v>
      </c>
      <c r="M25" s="536">
        <v>11</v>
      </c>
      <c r="N25" s="646" t="s">
        <v>1002</v>
      </c>
      <c r="O25" s="647"/>
      <c r="P25" s="823">
        <v>213</v>
      </c>
      <c r="Q25" s="536">
        <v>11</v>
      </c>
      <c r="R25" s="536">
        <v>137</v>
      </c>
      <c r="S25" s="536">
        <v>5</v>
      </c>
      <c r="T25" s="648" t="s">
        <v>319</v>
      </c>
      <c r="U25" s="536">
        <v>42</v>
      </c>
      <c r="V25" s="536">
        <v>2</v>
      </c>
      <c r="W25" s="536">
        <v>7</v>
      </c>
      <c r="X25" s="648">
        <v>15</v>
      </c>
      <c r="Y25" s="536">
        <v>1</v>
      </c>
      <c r="Z25" s="536">
        <v>10</v>
      </c>
      <c r="AA25" s="646" t="s">
        <v>1002</v>
      </c>
      <c r="AB25" s="647"/>
      <c r="AC25" s="675">
        <v>38</v>
      </c>
      <c r="AD25" s="536">
        <v>5</v>
      </c>
      <c r="AE25" s="536">
        <v>29</v>
      </c>
      <c r="AF25" s="536">
        <v>2</v>
      </c>
      <c r="AG25" s="648">
        <v>2</v>
      </c>
      <c r="AH25" s="536" t="s">
        <v>319</v>
      </c>
      <c r="AI25" s="536" t="s">
        <v>319</v>
      </c>
      <c r="AJ25" s="536">
        <v>1</v>
      </c>
      <c r="AK25" s="648">
        <v>1</v>
      </c>
      <c r="AL25" s="536" t="s">
        <v>319</v>
      </c>
      <c r="AM25" s="536">
        <v>1</v>
      </c>
    </row>
    <row r="26" spans="1:39" ht="12" customHeight="1">
      <c r="A26" s="652" t="s">
        <v>1003</v>
      </c>
      <c r="B26" s="653"/>
      <c r="C26" s="825">
        <v>426</v>
      </c>
      <c r="D26" s="546">
        <v>24</v>
      </c>
      <c r="E26" s="546">
        <v>281</v>
      </c>
      <c r="F26" s="546">
        <v>27</v>
      </c>
      <c r="G26" s="678">
        <v>1</v>
      </c>
      <c r="H26" s="546">
        <v>65</v>
      </c>
      <c r="I26" s="546">
        <v>1</v>
      </c>
      <c r="J26" s="546">
        <v>15</v>
      </c>
      <c r="K26" s="678">
        <v>34</v>
      </c>
      <c r="L26" s="546">
        <v>6</v>
      </c>
      <c r="M26" s="546">
        <v>20</v>
      </c>
      <c r="N26" s="652" t="s">
        <v>1003</v>
      </c>
      <c r="O26" s="653"/>
      <c r="P26" s="825">
        <v>357</v>
      </c>
      <c r="Q26" s="546">
        <v>17</v>
      </c>
      <c r="R26" s="546">
        <v>228</v>
      </c>
      <c r="S26" s="546">
        <v>23</v>
      </c>
      <c r="T26" s="678">
        <v>1</v>
      </c>
      <c r="U26" s="546">
        <v>64</v>
      </c>
      <c r="V26" s="546" t="s">
        <v>319</v>
      </c>
      <c r="W26" s="546">
        <v>14</v>
      </c>
      <c r="X26" s="678">
        <v>28</v>
      </c>
      <c r="Y26" s="546">
        <v>5</v>
      </c>
      <c r="Z26" s="546">
        <v>16</v>
      </c>
      <c r="AA26" s="652" t="s">
        <v>1003</v>
      </c>
      <c r="AB26" s="653"/>
      <c r="AC26" s="679">
        <v>69</v>
      </c>
      <c r="AD26" s="546">
        <v>7</v>
      </c>
      <c r="AE26" s="546">
        <v>53</v>
      </c>
      <c r="AF26" s="546">
        <v>4</v>
      </c>
      <c r="AG26" s="678" t="s">
        <v>319</v>
      </c>
      <c r="AH26" s="546">
        <v>1</v>
      </c>
      <c r="AI26" s="546">
        <v>1</v>
      </c>
      <c r="AJ26" s="546">
        <v>1</v>
      </c>
      <c r="AK26" s="678">
        <v>6</v>
      </c>
      <c r="AL26" s="546">
        <v>1</v>
      </c>
      <c r="AM26" s="546">
        <v>4</v>
      </c>
    </row>
    <row r="27" spans="1:39" ht="12" customHeight="1">
      <c r="A27" s="646" t="s">
        <v>1004</v>
      </c>
      <c r="B27" s="647"/>
      <c r="C27" s="823">
        <v>1230</v>
      </c>
      <c r="D27" s="536">
        <v>89</v>
      </c>
      <c r="E27" s="536">
        <v>805</v>
      </c>
      <c r="F27" s="536">
        <v>89</v>
      </c>
      <c r="G27" s="648">
        <v>35</v>
      </c>
      <c r="H27" s="536">
        <v>149</v>
      </c>
      <c r="I27" s="536">
        <v>6</v>
      </c>
      <c r="J27" s="536">
        <v>22</v>
      </c>
      <c r="K27" s="648">
        <v>166</v>
      </c>
      <c r="L27" s="536">
        <v>25</v>
      </c>
      <c r="M27" s="536">
        <v>6</v>
      </c>
      <c r="N27" s="646" t="s">
        <v>1004</v>
      </c>
      <c r="O27" s="647"/>
      <c r="P27" s="823">
        <v>1069</v>
      </c>
      <c r="Q27" s="536">
        <v>71</v>
      </c>
      <c r="R27" s="536">
        <v>697</v>
      </c>
      <c r="S27" s="536">
        <v>70</v>
      </c>
      <c r="T27" s="648">
        <v>16</v>
      </c>
      <c r="U27" s="536">
        <v>147</v>
      </c>
      <c r="V27" s="536">
        <v>6</v>
      </c>
      <c r="W27" s="536">
        <v>20</v>
      </c>
      <c r="X27" s="648">
        <v>142</v>
      </c>
      <c r="Y27" s="536">
        <v>24</v>
      </c>
      <c r="Z27" s="536">
        <v>3</v>
      </c>
      <c r="AA27" s="646" t="s">
        <v>1004</v>
      </c>
      <c r="AB27" s="647"/>
      <c r="AC27" s="675">
        <v>161</v>
      </c>
      <c r="AD27" s="536">
        <v>18</v>
      </c>
      <c r="AE27" s="536">
        <v>108</v>
      </c>
      <c r="AF27" s="536">
        <v>19</v>
      </c>
      <c r="AG27" s="648">
        <v>19</v>
      </c>
      <c r="AH27" s="536">
        <v>2</v>
      </c>
      <c r="AI27" s="536" t="s">
        <v>319</v>
      </c>
      <c r="AJ27" s="536">
        <v>2</v>
      </c>
      <c r="AK27" s="648">
        <v>24</v>
      </c>
      <c r="AL27" s="536">
        <v>1</v>
      </c>
      <c r="AM27" s="536">
        <v>3</v>
      </c>
    </row>
    <row r="28" spans="1:39" ht="12" customHeight="1">
      <c r="A28" s="646" t="s">
        <v>1005</v>
      </c>
      <c r="B28" s="647"/>
      <c r="C28" s="823">
        <v>175</v>
      </c>
      <c r="D28" s="536">
        <v>22</v>
      </c>
      <c r="E28" s="536">
        <v>84</v>
      </c>
      <c r="F28" s="536">
        <v>7</v>
      </c>
      <c r="G28" s="648">
        <v>5</v>
      </c>
      <c r="H28" s="536">
        <v>33</v>
      </c>
      <c r="I28" s="536">
        <v>2</v>
      </c>
      <c r="J28" s="536">
        <v>5</v>
      </c>
      <c r="K28" s="648">
        <v>28</v>
      </c>
      <c r="L28" s="536">
        <v>4</v>
      </c>
      <c r="M28" s="536">
        <v>8</v>
      </c>
      <c r="N28" s="646" t="s">
        <v>1005</v>
      </c>
      <c r="O28" s="647"/>
      <c r="P28" s="823">
        <v>156</v>
      </c>
      <c r="Q28" s="536">
        <v>20</v>
      </c>
      <c r="R28" s="536">
        <v>76</v>
      </c>
      <c r="S28" s="536">
        <v>5</v>
      </c>
      <c r="T28" s="648">
        <v>4</v>
      </c>
      <c r="U28" s="536">
        <v>33</v>
      </c>
      <c r="V28" s="536">
        <v>2</v>
      </c>
      <c r="W28" s="536">
        <v>4</v>
      </c>
      <c r="X28" s="648">
        <v>26</v>
      </c>
      <c r="Y28" s="536">
        <v>4</v>
      </c>
      <c r="Z28" s="536">
        <v>1</v>
      </c>
      <c r="AA28" s="646" t="s">
        <v>1005</v>
      </c>
      <c r="AB28" s="647"/>
      <c r="AC28" s="675">
        <v>19</v>
      </c>
      <c r="AD28" s="536">
        <v>2</v>
      </c>
      <c r="AE28" s="536">
        <v>8</v>
      </c>
      <c r="AF28" s="536">
        <v>2</v>
      </c>
      <c r="AG28" s="648">
        <v>1</v>
      </c>
      <c r="AH28" s="536" t="s">
        <v>319</v>
      </c>
      <c r="AI28" s="536" t="s">
        <v>319</v>
      </c>
      <c r="AJ28" s="536">
        <v>1</v>
      </c>
      <c r="AK28" s="648">
        <v>2</v>
      </c>
      <c r="AL28" s="536" t="s">
        <v>319</v>
      </c>
      <c r="AM28" s="536">
        <v>7</v>
      </c>
    </row>
    <row r="29" spans="1:39" ht="12" customHeight="1">
      <c r="A29" s="646" t="s">
        <v>1006</v>
      </c>
      <c r="B29" s="647"/>
      <c r="C29" s="823">
        <v>469</v>
      </c>
      <c r="D29" s="536">
        <v>45</v>
      </c>
      <c r="E29" s="536">
        <v>324</v>
      </c>
      <c r="F29" s="536">
        <v>26</v>
      </c>
      <c r="G29" s="648">
        <v>12</v>
      </c>
      <c r="H29" s="536">
        <v>62</v>
      </c>
      <c r="I29" s="536">
        <v>10</v>
      </c>
      <c r="J29" s="536">
        <v>5</v>
      </c>
      <c r="K29" s="648">
        <v>22</v>
      </c>
      <c r="L29" s="536">
        <v>8</v>
      </c>
      <c r="M29" s="536">
        <v>13</v>
      </c>
      <c r="N29" s="646" t="s">
        <v>1006</v>
      </c>
      <c r="O29" s="647"/>
      <c r="P29" s="823">
        <v>433</v>
      </c>
      <c r="Q29" s="536">
        <v>44</v>
      </c>
      <c r="R29" s="536">
        <v>300</v>
      </c>
      <c r="S29" s="536">
        <v>22</v>
      </c>
      <c r="T29" s="648">
        <v>9</v>
      </c>
      <c r="U29" s="536">
        <v>62</v>
      </c>
      <c r="V29" s="536">
        <v>9</v>
      </c>
      <c r="W29" s="536">
        <v>5</v>
      </c>
      <c r="X29" s="648">
        <v>21</v>
      </c>
      <c r="Y29" s="536">
        <v>7</v>
      </c>
      <c r="Z29" s="536">
        <v>4</v>
      </c>
      <c r="AA29" s="646" t="s">
        <v>1006</v>
      </c>
      <c r="AB29" s="647"/>
      <c r="AC29" s="675">
        <v>36</v>
      </c>
      <c r="AD29" s="536">
        <v>1</v>
      </c>
      <c r="AE29" s="536">
        <v>24</v>
      </c>
      <c r="AF29" s="536">
        <v>4</v>
      </c>
      <c r="AG29" s="648">
        <v>3</v>
      </c>
      <c r="AH29" s="536" t="s">
        <v>319</v>
      </c>
      <c r="AI29" s="536">
        <v>1</v>
      </c>
      <c r="AJ29" s="536" t="s">
        <v>319</v>
      </c>
      <c r="AK29" s="648">
        <v>1</v>
      </c>
      <c r="AL29" s="536">
        <v>1</v>
      </c>
      <c r="AM29" s="536">
        <v>9</v>
      </c>
    </row>
    <row r="30" spans="1:39" ht="12" customHeight="1">
      <c r="A30" s="658" t="s">
        <v>1007</v>
      </c>
      <c r="B30" s="659"/>
      <c r="C30" s="824">
        <v>293</v>
      </c>
      <c r="D30" s="526">
        <v>22</v>
      </c>
      <c r="E30" s="526">
        <v>208</v>
      </c>
      <c r="F30" s="526">
        <v>15</v>
      </c>
      <c r="G30" s="676">
        <v>9</v>
      </c>
      <c r="H30" s="526">
        <v>32</v>
      </c>
      <c r="I30" s="526">
        <v>2</v>
      </c>
      <c r="J30" s="526">
        <v>4</v>
      </c>
      <c r="K30" s="676">
        <v>19</v>
      </c>
      <c r="L30" s="526">
        <v>4</v>
      </c>
      <c r="M30" s="526">
        <v>5</v>
      </c>
      <c r="N30" s="658" t="s">
        <v>1007</v>
      </c>
      <c r="O30" s="659"/>
      <c r="P30" s="824">
        <v>201</v>
      </c>
      <c r="Q30" s="526">
        <v>13</v>
      </c>
      <c r="R30" s="526">
        <v>134</v>
      </c>
      <c r="S30" s="526">
        <v>11</v>
      </c>
      <c r="T30" s="676">
        <v>2</v>
      </c>
      <c r="U30" s="526">
        <v>31</v>
      </c>
      <c r="V30" s="526">
        <v>2</v>
      </c>
      <c r="W30" s="526">
        <v>4</v>
      </c>
      <c r="X30" s="676">
        <v>17</v>
      </c>
      <c r="Y30" s="526">
        <v>4</v>
      </c>
      <c r="Z30" s="526">
        <v>2</v>
      </c>
      <c r="AA30" s="658" t="s">
        <v>1007</v>
      </c>
      <c r="AB30" s="659"/>
      <c r="AC30" s="677">
        <v>92</v>
      </c>
      <c r="AD30" s="526">
        <v>9</v>
      </c>
      <c r="AE30" s="526">
        <v>74</v>
      </c>
      <c r="AF30" s="526">
        <v>4</v>
      </c>
      <c r="AG30" s="676">
        <v>7</v>
      </c>
      <c r="AH30" s="526">
        <v>1</v>
      </c>
      <c r="AI30" s="526" t="s">
        <v>319</v>
      </c>
      <c r="AJ30" s="526" t="s">
        <v>319</v>
      </c>
      <c r="AK30" s="676">
        <v>2</v>
      </c>
      <c r="AL30" s="526" t="s">
        <v>319</v>
      </c>
      <c r="AM30" s="526">
        <v>3</v>
      </c>
    </row>
    <row r="31" spans="1:39" ht="12" customHeight="1">
      <c r="A31" s="646" t="s">
        <v>1008</v>
      </c>
      <c r="B31" s="647"/>
      <c r="C31" s="823">
        <v>286</v>
      </c>
      <c r="D31" s="536">
        <v>12</v>
      </c>
      <c r="E31" s="536">
        <v>186</v>
      </c>
      <c r="F31" s="536">
        <v>11</v>
      </c>
      <c r="G31" s="648">
        <v>3</v>
      </c>
      <c r="H31" s="536">
        <v>46</v>
      </c>
      <c r="I31" s="536">
        <v>1</v>
      </c>
      <c r="J31" s="536">
        <v>11</v>
      </c>
      <c r="K31" s="648">
        <v>32</v>
      </c>
      <c r="L31" s="536">
        <v>6</v>
      </c>
      <c r="M31" s="536">
        <v>6</v>
      </c>
      <c r="N31" s="646" t="s">
        <v>1008</v>
      </c>
      <c r="O31" s="647"/>
      <c r="P31" s="823">
        <v>264</v>
      </c>
      <c r="Q31" s="536">
        <v>10</v>
      </c>
      <c r="R31" s="536">
        <v>170</v>
      </c>
      <c r="S31" s="536">
        <v>10</v>
      </c>
      <c r="T31" s="648">
        <v>2</v>
      </c>
      <c r="U31" s="536">
        <v>45</v>
      </c>
      <c r="V31" s="536">
        <v>1</v>
      </c>
      <c r="W31" s="536">
        <v>11</v>
      </c>
      <c r="X31" s="648">
        <v>28</v>
      </c>
      <c r="Y31" s="536">
        <v>6</v>
      </c>
      <c r="Z31" s="536">
        <v>5</v>
      </c>
      <c r="AA31" s="646" t="s">
        <v>1008</v>
      </c>
      <c r="AB31" s="647"/>
      <c r="AC31" s="675">
        <v>22</v>
      </c>
      <c r="AD31" s="536">
        <v>2</v>
      </c>
      <c r="AE31" s="536">
        <v>16</v>
      </c>
      <c r="AF31" s="536">
        <v>1</v>
      </c>
      <c r="AG31" s="648">
        <v>1</v>
      </c>
      <c r="AH31" s="536">
        <v>1</v>
      </c>
      <c r="AI31" s="536" t="s">
        <v>319</v>
      </c>
      <c r="AJ31" s="536" t="s">
        <v>319</v>
      </c>
      <c r="AK31" s="648">
        <v>4</v>
      </c>
      <c r="AL31" s="536" t="s">
        <v>319</v>
      </c>
      <c r="AM31" s="536">
        <v>1</v>
      </c>
    </row>
    <row r="32" spans="1:39" ht="12" customHeight="1">
      <c r="A32" s="646" t="s">
        <v>1009</v>
      </c>
      <c r="B32" s="647"/>
      <c r="C32" s="823">
        <v>827</v>
      </c>
      <c r="D32" s="536">
        <v>72</v>
      </c>
      <c r="E32" s="536">
        <v>508</v>
      </c>
      <c r="F32" s="536">
        <v>42</v>
      </c>
      <c r="G32" s="648">
        <v>12</v>
      </c>
      <c r="H32" s="536">
        <v>94</v>
      </c>
      <c r="I32" s="536">
        <v>1</v>
      </c>
      <c r="J32" s="536">
        <v>27</v>
      </c>
      <c r="K32" s="648">
        <v>155</v>
      </c>
      <c r="L32" s="536">
        <v>9</v>
      </c>
      <c r="M32" s="536">
        <v>10</v>
      </c>
      <c r="N32" s="646" t="s">
        <v>1009</v>
      </c>
      <c r="O32" s="647"/>
      <c r="P32" s="823">
        <v>754</v>
      </c>
      <c r="Q32" s="536">
        <v>68</v>
      </c>
      <c r="R32" s="536">
        <v>455</v>
      </c>
      <c r="S32" s="536">
        <v>37</v>
      </c>
      <c r="T32" s="648">
        <v>10</v>
      </c>
      <c r="U32" s="536">
        <v>94</v>
      </c>
      <c r="V32" s="536">
        <v>1</v>
      </c>
      <c r="W32" s="536">
        <v>22</v>
      </c>
      <c r="X32" s="648">
        <v>142</v>
      </c>
      <c r="Y32" s="536">
        <v>9</v>
      </c>
      <c r="Z32" s="536">
        <v>3</v>
      </c>
      <c r="AA32" s="646" t="s">
        <v>1009</v>
      </c>
      <c r="AB32" s="647"/>
      <c r="AC32" s="675">
        <v>73</v>
      </c>
      <c r="AD32" s="536">
        <v>4</v>
      </c>
      <c r="AE32" s="536">
        <v>53</v>
      </c>
      <c r="AF32" s="536">
        <v>5</v>
      </c>
      <c r="AG32" s="648">
        <v>2</v>
      </c>
      <c r="AH32" s="536" t="s">
        <v>319</v>
      </c>
      <c r="AI32" s="536" t="s">
        <v>319</v>
      </c>
      <c r="AJ32" s="536">
        <v>5</v>
      </c>
      <c r="AK32" s="648">
        <v>13</v>
      </c>
      <c r="AL32" s="536" t="s">
        <v>319</v>
      </c>
      <c r="AM32" s="536">
        <v>7</v>
      </c>
    </row>
    <row r="33" spans="1:39" ht="12" customHeight="1">
      <c r="A33" s="646" t="s">
        <v>1010</v>
      </c>
      <c r="B33" s="647"/>
      <c r="C33" s="823">
        <v>764</v>
      </c>
      <c r="D33" s="536">
        <v>61</v>
      </c>
      <c r="E33" s="536">
        <v>537</v>
      </c>
      <c r="F33" s="536">
        <v>46</v>
      </c>
      <c r="G33" s="648">
        <v>7</v>
      </c>
      <c r="H33" s="536">
        <v>91</v>
      </c>
      <c r="I33" s="536">
        <v>3</v>
      </c>
      <c r="J33" s="536">
        <v>7</v>
      </c>
      <c r="K33" s="648">
        <v>77</v>
      </c>
      <c r="L33" s="536">
        <v>6</v>
      </c>
      <c r="M33" s="536">
        <v>12</v>
      </c>
      <c r="N33" s="646" t="s">
        <v>1010</v>
      </c>
      <c r="O33" s="647"/>
      <c r="P33" s="823">
        <v>664</v>
      </c>
      <c r="Q33" s="536">
        <v>51</v>
      </c>
      <c r="R33" s="536">
        <v>460</v>
      </c>
      <c r="S33" s="536">
        <v>39</v>
      </c>
      <c r="T33" s="648">
        <v>5</v>
      </c>
      <c r="U33" s="536">
        <v>91</v>
      </c>
      <c r="V33" s="536">
        <v>3</v>
      </c>
      <c r="W33" s="536">
        <v>7</v>
      </c>
      <c r="X33" s="648">
        <v>63</v>
      </c>
      <c r="Y33" s="536">
        <v>6</v>
      </c>
      <c r="Z33" s="536">
        <v>3</v>
      </c>
      <c r="AA33" s="646" t="s">
        <v>1010</v>
      </c>
      <c r="AB33" s="647"/>
      <c r="AC33" s="675">
        <v>100</v>
      </c>
      <c r="AD33" s="536">
        <v>10</v>
      </c>
      <c r="AE33" s="536">
        <v>77</v>
      </c>
      <c r="AF33" s="536">
        <v>7</v>
      </c>
      <c r="AG33" s="648">
        <v>2</v>
      </c>
      <c r="AH33" s="536" t="s">
        <v>319</v>
      </c>
      <c r="AI33" s="536" t="s">
        <v>319</v>
      </c>
      <c r="AJ33" s="536" t="s">
        <v>319</v>
      </c>
      <c r="AK33" s="648">
        <v>14</v>
      </c>
      <c r="AL33" s="536" t="s">
        <v>319</v>
      </c>
      <c r="AM33" s="536">
        <v>9</v>
      </c>
    </row>
    <row r="34" spans="1:39" ht="12" customHeight="1">
      <c r="A34" s="646" t="s">
        <v>1011</v>
      </c>
      <c r="B34" s="647"/>
      <c r="C34" s="823">
        <v>549</v>
      </c>
      <c r="D34" s="536">
        <v>60</v>
      </c>
      <c r="E34" s="536">
        <v>341</v>
      </c>
      <c r="F34" s="536">
        <v>24</v>
      </c>
      <c r="G34" s="648">
        <v>13</v>
      </c>
      <c r="H34" s="536">
        <v>70</v>
      </c>
      <c r="I34" s="536">
        <v>3</v>
      </c>
      <c r="J34" s="536">
        <v>14</v>
      </c>
      <c r="K34" s="648">
        <v>59</v>
      </c>
      <c r="L34" s="536">
        <v>4</v>
      </c>
      <c r="M34" s="536">
        <v>9</v>
      </c>
      <c r="N34" s="646" t="s">
        <v>1011</v>
      </c>
      <c r="O34" s="647"/>
      <c r="P34" s="823">
        <v>491</v>
      </c>
      <c r="Q34" s="536">
        <v>48</v>
      </c>
      <c r="R34" s="536">
        <v>306</v>
      </c>
      <c r="S34" s="536">
        <v>20</v>
      </c>
      <c r="T34" s="648">
        <v>11</v>
      </c>
      <c r="U34" s="536">
        <v>68</v>
      </c>
      <c r="V34" s="536">
        <v>3</v>
      </c>
      <c r="W34" s="536">
        <v>13</v>
      </c>
      <c r="X34" s="648">
        <v>56</v>
      </c>
      <c r="Y34" s="536">
        <v>3</v>
      </c>
      <c r="Z34" s="536">
        <v>5</v>
      </c>
      <c r="AA34" s="646" t="s">
        <v>1011</v>
      </c>
      <c r="AB34" s="647"/>
      <c r="AC34" s="675">
        <v>58</v>
      </c>
      <c r="AD34" s="536">
        <v>12</v>
      </c>
      <c r="AE34" s="536">
        <v>35</v>
      </c>
      <c r="AF34" s="536">
        <v>4</v>
      </c>
      <c r="AG34" s="648">
        <v>2</v>
      </c>
      <c r="AH34" s="536">
        <v>2</v>
      </c>
      <c r="AI34" s="536" t="s">
        <v>319</v>
      </c>
      <c r="AJ34" s="536">
        <v>1</v>
      </c>
      <c r="AK34" s="648">
        <v>3</v>
      </c>
      <c r="AL34" s="536">
        <v>1</v>
      </c>
      <c r="AM34" s="536">
        <v>4</v>
      </c>
    </row>
    <row r="35" spans="1:39" ht="12" customHeight="1">
      <c r="A35" s="646" t="s">
        <v>1012</v>
      </c>
      <c r="B35" s="647"/>
      <c r="C35" s="823">
        <v>387</v>
      </c>
      <c r="D35" s="536">
        <v>33</v>
      </c>
      <c r="E35" s="536">
        <v>265</v>
      </c>
      <c r="F35" s="536">
        <v>17</v>
      </c>
      <c r="G35" s="648">
        <v>8</v>
      </c>
      <c r="H35" s="536">
        <v>51</v>
      </c>
      <c r="I35" s="536">
        <v>4</v>
      </c>
      <c r="J35" s="536">
        <v>8</v>
      </c>
      <c r="K35" s="648">
        <v>36</v>
      </c>
      <c r="L35" s="536" t="s">
        <v>319</v>
      </c>
      <c r="M35" s="536">
        <v>3</v>
      </c>
      <c r="N35" s="646" t="s">
        <v>1012</v>
      </c>
      <c r="O35" s="647"/>
      <c r="P35" s="823">
        <v>358</v>
      </c>
      <c r="Q35" s="536">
        <v>31</v>
      </c>
      <c r="R35" s="536">
        <v>241</v>
      </c>
      <c r="S35" s="536">
        <v>16</v>
      </c>
      <c r="T35" s="648">
        <v>7</v>
      </c>
      <c r="U35" s="536">
        <v>51</v>
      </c>
      <c r="V35" s="536">
        <v>4</v>
      </c>
      <c r="W35" s="536">
        <v>8</v>
      </c>
      <c r="X35" s="648">
        <v>33</v>
      </c>
      <c r="Y35" s="536" t="s">
        <v>319</v>
      </c>
      <c r="Z35" s="536">
        <v>2</v>
      </c>
      <c r="AA35" s="646" t="s">
        <v>1012</v>
      </c>
      <c r="AB35" s="647"/>
      <c r="AC35" s="675">
        <v>29</v>
      </c>
      <c r="AD35" s="536">
        <v>2</v>
      </c>
      <c r="AE35" s="536">
        <v>24</v>
      </c>
      <c r="AF35" s="536">
        <v>1</v>
      </c>
      <c r="AG35" s="648">
        <v>1</v>
      </c>
      <c r="AH35" s="536" t="s">
        <v>319</v>
      </c>
      <c r="AI35" s="536" t="s">
        <v>319</v>
      </c>
      <c r="AJ35" s="536" t="s">
        <v>319</v>
      </c>
      <c r="AK35" s="648">
        <v>3</v>
      </c>
      <c r="AL35" s="536" t="s">
        <v>319</v>
      </c>
      <c r="AM35" s="536">
        <v>1</v>
      </c>
    </row>
    <row r="36" spans="1:39" ht="12" customHeight="1">
      <c r="A36" s="652" t="s">
        <v>1013</v>
      </c>
      <c r="B36" s="653"/>
      <c r="C36" s="822">
        <v>295</v>
      </c>
      <c r="D36" s="546">
        <v>34</v>
      </c>
      <c r="E36" s="546">
        <v>193</v>
      </c>
      <c r="F36" s="546">
        <v>25</v>
      </c>
      <c r="G36" s="673">
        <v>5</v>
      </c>
      <c r="H36" s="546">
        <v>29</v>
      </c>
      <c r="I36" s="546">
        <v>2</v>
      </c>
      <c r="J36" s="546">
        <v>5</v>
      </c>
      <c r="K36" s="673">
        <v>23</v>
      </c>
      <c r="L36" s="546">
        <v>2</v>
      </c>
      <c r="M36" s="546">
        <v>5</v>
      </c>
      <c r="N36" s="652" t="s">
        <v>1013</v>
      </c>
      <c r="O36" s="653"/>
      <c r="P36" s="822">
        <v>275</v>
      </c>
      <c r="Q36" s="546">
        <v>33</v>
      </c>
      <c r="R36" s="546">
        <v>181</v>
      </c>
      <c r="S36" s="546">
        <v>23</v>
      </c>
      <c r="T36" s="673">
        <v>4</v>
      </c>
      <c r="U36" s="546">
        <v>29</v>
      </c>
      <c r="V36" s="546">
        <v>2</v>
      </c>
      <c r="W36" s="546">
        <v>5</v>
      </c>
      <c r="X36" s="673">
        <v>21</v>
      </c>
      <c r="Y36" s="546">
        <v>2</v>
      </c>
      <c r="Z36" s="546" t="s">
        <v>319</v>
      </c>
      <c r="AA36" s="652" t="s">
        <v>1013</v>
      </c>
      <c r="AB36" s="653"/>
      <c r="AC36" s="674">
        <v>20</v>
      </c>
      <c r="AD36" s="546">
        <v>1</v>
      </c>
      <c r="AE36" s="546">
        <v>12</v>
      </c>
      <c r="AF36" s="546">
        <v>2</v>
      </c>
      <c r="AG36" s="673">
        <v>1</v>
      </c>
      <c r="AH36" s="546" t="s">
        <v>319</v>
      </c>
      <c r="AI36" s="546" t="s">
        <v>319</v>
      </c>
      <c r="AJ36" s="546" t="s">
        <v>319</v>
      </c>
      <c r="AK36" s="673">
        <v>2</v>
      </c>
      <c r="AL36" s="546" t="s">
        <v>319</v>
      </c>
      <c r="AM36" s="546">
        <v>5</v>
      </c>
    </row>
    <row r="37" spans="1:39" ht="12" customHeight="1">
      <c r="A37" s="646" t="s">
        <v>1014</v>
      </c>
      <c r="B37" s="647"/>
      <c r="C37" s="823">
        <v>237</v>
      </c>
      <c r="D37" s="536">
        <v>20</v>
      </c>
      <c r="E37" s="536">
        <v>170</v>
      </c>
      <c r="F37" s="536">
        <v>8</v>
      </c>
      <c r="G37" s="648">
        <v>4</v>
      </c>
      <c r="H37" s="536">
        <v>26</v>
      </c>
      <c r="I37" s="536">
        <v>1</v>
      </c>
      <c r="J37" s="536">
        <v>6</v>
      </c>
      <c r="K37" s="648">
        <v>18</v>
      </c>
      <c r="L37" s="536" t="s">
        <v>319</v>
      </c>
      <c r="M37" s="536">
        <v>3</v>
      </c>
      <c r="N37" s="646" t="s">
        <v>1014</v>
      </c>
      <c r="O37" s="647"/>
      <c r="P37" s="823">
        <v>214</v>
      </c>
      <c r="Q37" s="536">
        <v>19</v>
      </c>
      <c r="R37" s="536">
        <v>152</v>
      </c>
      <c r="S37" s="536">
        <v>8</v>
      </c>
      <c r="T37" s="648">
        <v>1</v>
      </c>
      <c r="U37" s="536">
        <v>26</v>
      </c>
      <c r="V37" s="536">
        <v>1</v>
      </c>
      <c r="W37" s="536">
        <v>5</v>
      </c>
      <c r="X37" s="648">
        <v>17</v>
      </c>
      <c r="Y37" s="536" t="s">
        <v>319</v>
      </c>
      <c r="Z37" s="536">
        <v>2</v>
      </c>
      <c r="AA37" s="646" t="s">
        <v>1014</v>
      </c>
      <c r="AB37" s="647"/>
      <c r="AC37" s="675">
        <v>23</v>
      </c>
      <c r="AD37" s="536">
        <v>1</v>
      </c>
      <c r="AE37" s="536">
        <v>18</v>
      </c>
      <c r="AF37" s="536" t="s">
        <v>319</v>
      </c>
      <c r="AG37" s="648">
        <v>3</v>
      </c>
      <c r="AH37" s="536" t="s">
        <v>319</v>
      </c>
      <c r="AI37" s="536" t="s">
        <v>319</v>
      </c>
      <c r="AJ37" s="536">
        <v>1</v>
      </c>
      <c r="AK37" s="648">
        <v>1</v>
      </c>
      <c r="AL37" s="536" t="s">
        <v>319</v>
      </c>
      <c r="AM37" s="536">
        <v>1</v>
      </c>
    </row>
    <row r="38" spans="1:39" ht="12" customHeight="1">
      <c r="A38" s="646" t="s">
        <v>1015</v>
      </c>
      <c r="B38" s="647"/>
      <c r="C38" s="823">
        <v>559</v>
      </c>
      <c r="D38" s="536">
        <v>34</v>
      </c>
      <c r="E38" s="536">
        <v>361</v>
      </c>
      <c r="F38" s="536">
        <v>31</v>
      </c>
      <c r="G38" s="648">
        <v>8</v>
      </c>
      <c r="H38" s="536">
        <v>99</v>
      </c>
      <c r="I38" s="536">
        <v>5</v>
      </c>
      <c r="J38" s="536">
        <v>10</v>
      </c>
      <c r="K38" s="648">
        <v>48</v>
      </c>
      <c r="L38" s="536">
        <v>5</v>
      </c>
      <c r="M38" s="536">
        <v>9</v>
      </c>
      <c r="N38" s="646" t="s">
        <v>1015</v>
      </c>
      <c r="O38" s="647"/>
      <c r="P38" s="823">
        <v>500</v>
      </c>
      <c r="Q38" s="536">
        <v>32</v>
      </c>
      <c r="R38" s="536">
        <v>319</v>
      </c>
      <c r="S38" s="536">
        <v>23</v>
      </c>
      <c r="T38" s="648">
        <v>3</v>
      </c>
      <c r="U38" s="536">
        <v>99</v>
      </c>
      <c r="V38" s="536">
        <v>5</v>
      </c>
      <c r="W38" s="536">
        <v>8</v>
      </c>
      <c r="X38" s="648">
        <v>47</v>
      </c>
      <c r="Y38" s="536">
        <v>5</v>
      </c>
      <c r="Z38" s="536">
        <v>3</v>
      </c>
      <c r="AA38" s="646" t="s">
        <v>1015</v>
      </c>
      <c r="AB38" s="647"/>
      <c r="AC38" s="675">
        <v>59</v>
      </c>
      <c r="AD38" s="536">
        <v>2</v>
      </c>
      <c r="AE38" s="536">
        <v>42</v>
      </c>
      <c r="AF38" s="536">
        <v>8</v>
      </c>
      <c r="AG38" s="648">
        <v>5</v>
      </c>
      <c r="AH38" s="536" t="s">
        <v>319</v>
      </c>
      <c r="AI38" s="536" t="s">
        <v>319</v>
      </c>
      <c r="AJ38" s="536">
        <v>2</v>
      </c>
      <c r="AK38" s="648">
        <v>1</v>
      </c>
      <c r="AL38" s="536" t="s">
        <v>319</v>
      </c>
      <c r="AM38" s="536">
        <v>6</v>
      </c>
    </row>
    <row r="39" spans="1:39" ht="12" customHeight="1">
      <c r="A39" s="646" t="s">
        <v>1016</v>
      </c>
      <c r="B39" s="647"/>
      <c r="C39" s="823">
        <v>574</v>
      </c>
      <c r="D39" s="536">
        <v>45</v>
      </c>
      <c r="E39" s="536">
        <v>366</v>
      </c>
      <c r="F39" s="536">
        <v>29</v>
      </c>
      <c r="G39" s="648">
        <v>9</v>
      </c>
      <c r="H39" s="536">
        <v>76</v>
      </c>
      <c r="I39" s="536">
        <v>5</v>
      </c>
      <c r="J39" s="536">
        <v>13</v>
      </c>
      <c r="K39" s="648">
        <v>73</v>
      </c>
      <c r="L39" s="536">
        <v>5</v>
      </c>
      <c r="M39" s="536">
        <v>13</v>
      </c>
      <c r="N39" s="646" t="s">
        <v>1016</v>
      </c>
      <c r="O39" s="647"/>
      <c r="P39" s="823">
        <v>522</v>
      </c>
      <c r="Q39" s="536">
        <v>38</v>
      </c>
      <c r="R39" s="536">
        <v>329</v>
      </c>
      <c r="S39" s="536">
        <v>27</v>
      </c>
      <c r="T39" s="648">
        <v>7</v>
      </c>
      <c r="U39" s="536">
        <v>75</v>
      </c>
      <c r="V39" s="536">
        <v>5</v>
      </c>
      <c r="W39" s="536">
        <v>13</v>
      </c>
      <c r="X39" s="648">
        <v>67</v>
      </c>
      <c r="Y39" s="536">
        <v>5</v>
      </c>
      <c r="Z39" s="536">
        <v>10</v>
      </c>
      <c r="AA39" s="646" t="s">
        <v>1016</v>
      </c>
      <c r="AB39" s="647"/>
      <c r="AC39" s="675">
        <v>52</v>
      </c>
      <c r="AD39" s="536">
        <v>7</v>
      </c>
      <c r="AE39" s="536">
        <v>37</v>
      </c>
      <c r="AF39" s="536">
        <v>2</v>
      </c>
      <c r="AG39" s="648">
        <v>2</v>
      </c>
      <c r="AH39" s="536">
        <v>1</v>
      </c>
      <c r="AI39" s="536" t="s">
        <v>319</v>
      </c>
      <c r="AJ39" s="536" t="s">
        <v>319</v>
      </c>
      <c r="AK39" s="648">
        <v>6</v>
      </c>
      <c r="AL39" s="536" t="s">
        <v>319</v>
      </c>
      <c r="AM39" s="536">
        <v>3</v>
      </c>
    </row>
    <row r="40" spans="1:39" ht="12" customHeight="1">
      <c r="A40" s="658" t="s">
        <v>1017</v>
      </c>
      <c r="B40" s="659"/>
      <c r="C40" s="824">
        <v>214</v>
      </c>
      <c r="D40" s="526">
        <v>15</v>
      </c>
      <c r="E40" s="526">
        <v>120</v>
      </c>
      <c r="F40" s="526">
        <v>10</v>
      </c>
      <c r="G40" s="676">
        <v>2</v>
      </c>
      <c r="H40" s="526">
        <v>35</v>
      </c>
      <c r="I40" s="526" t="s">
        <v>319</v>
      </c>
      <c r="J40" s="526">
        <v>10</v>
      </c>
      <c r="K40" s="676">
        <v>39</v>
      </c>
      <c r="L40" s="526">
        <v>1</v>
      </c>
      <c r="M40" s="526">
        <v>3</v>
      </c>
      <c r="N40" s="658" t="s">
        <v>1017</v>
      </c>
      <c r="O40" s="659"/>
      <c r="P40" s="824">
        <v>194</v>
      </c>
      <c r="Q40" s="526">
        <v>10</v>
      </c>
      <c r="R40" s="526">
        <v>110</v>
      </c>
      <c r="S40" s="526">
        <v>8</v>
      </c>
      <c r="T40" s="676">
        <v>2</v>
      </c>
      <c r="U40" s="526">
        <v>34</v>
      </c>
      <c r="V40" s="526" t="s">
        <v>319</v>
      </c>
      <c r="W40" s="526">
        <v>9</v>
      </c>
      <c r="X40" s="676">
        <v>34</v>
      </c>
      <c r="Y40" s="526">
        <v>1</v>
      </c>
      <c r="Z40" s="526">
        <v>2</v>
      </c>
      <c r="AA40" s="658" t="s">
        <v>1017</v>
      </c>
      <c r="AB40" s="659"/>
      <c r="AC40" s="677">
        <v>20</v>
      </c>
      <c r="AD40" s="526">
        <v>5</v>
      </c>
      <c r="AE40" s="526">
        <v>10</v>
      </c>
      <c r="AF40" s="526">
        <v>2</v>
      </c>
      <c r="AG40" s="676" t="s">
        <v>319</v>
      </c>
      <c r="AH40" s="526">
        <v>1</v>
      </c>
      <c r="AI40" s="526" t="s">
        <v>319</v>
      </c>
      <c r="AJ40" s="526">
        <v>1</v>
      </c>
      <c r="AK40" s="676">
        <v>5</v>
      </c>
      <c r="AL40" s="526" t="s">
        <v>319</v>
      </c>
      <c r="AM40" s="526">
        <v>1</v>
      </c>
    </row>
    <row r="41" spans="1:39" ht="12" customHeight="1">
      <c r="A41" s="646" t="s">
        <v>1018</v>
      </c>
      <c r="B41" s="647"/>
      <c r="C41" s="823">
        <v>1759</v>
      </c>
      <c r="D41" s="536">
        <v>113</v>
      </c>
      <c r="E41" s="536">
        <v>1055</v>
      </c>
      <c r="F41" s="536">
        <v>112</v>
      </c>
      <c r="G41" s="648">
        <v>11</v>
      </c>
      <c r="H41" s="536">
        <v>244</v>
      </c>
      <c r="I41" s="536">
        <v>4</v>
      </c>
      <c r="J41" s="536">
        <v>67</v>
      </c>
      <c r="K41" s="648">
        <v>308</v>
      </c>
      <c r="L41" s="536">
        <v>17</v>
      </c>
      <c r="M41" s="536">
        <v>46</v>
      </c>
      <c r="N41" s="646" t="s">
        <v>1018</v>
      </c>
      <c r="O41" s="647"/>
      <c r="P41" s="823">
        <v>1567</v>
      </c>
      <c r="Q41" s="536">
        <v>85</v>
      </c>
      <c r="R41" s="536">
        <v>925</v>
      </c>
      <c r="S41" s="536">
        <v>85</v>
      </c>
      <c r="T41" s="648">
        <v>9</v>
      </c>
      <c r="U41" s="536">
        <v>240</v>
      </c>
      <c r="V41" s="536">
        <v>4</v>
      </c>
      <c r="W41" s="536">
        <v>61</v>
      </c>
      <c r="X41" s="648">
        <v>282</v>
      </c>
      <c r="Y41" s="536">
        <v>17</v>
      </c>
      <c r="Z41" s="536">
        <v>31</v>
      </c>
      <c r="AA41" s="646" t="s">
        <v>1018</v>
      </c>
      <c r="AB41" s="647"/>
      <c r="AC41" s="675">
        <v>192</v>
      </c>
      <c r="AD41" s="536">
        <v>28</v>
      </c>
      <c r="AE41" s="536">
        <v>130</v>
      </c>
      <c r="AF41" s="536">
        <v>27</v>
      </c>
      <c r="AG41" s="648">
        <v>2</v>
      </c>
      <c r="AH41" s="536">
        <v>4</v>
      </c>
      <c r="AI41" s="536" t="s">
        <v>319</v>
      </c>
      <c r="AJ41" s="536">
        <v>6</v>
      </c>
      <c r="AK41" s="648">
        <v>26</v>
      </c>
      <c r="AL41" s="536" t="s">
        <v>319</v>
      </c>
      <c r="AM41" s="536">
        <v>15</v>
      </c>
    </row>
    <row r="42" spans="1:39" ht="12" customHeight="1">
      <c r="A42" s="646" t="s">
        <v>1019</v>
      </c>
      <c r="B42" s="647"/>
      <c r="C42" s="823">
        <v>230</v>
      </c>
      <c r="D42" s="536">
        <v>24</v>
      </c>
      <c r="E42" s="536">
        <v>131</v>
      </c>
      <c r="F42" s="536">
        <v>17</v>
      </c>
      <c r="G42" s="648">
        <v>7</v>
      </c>
      <c r="H42" s="536">
        <v>32</v>
      </c>
      <c r="I42" s="536" t="s">
        <v>319</v>
      </c>
      <c r="J42" s="536">
        <v>10</v>
      </c>
      <c r="K42" s="648">
        <v>36</v>
      </c>
      <c r="L42" s="536" t="s">
        <v>319</v>
      </c>
      <c r="M42" s="536">
        <v>5</v>
      </c>
      <c r="N42" s="646" t="s">
        <v>1019</v>
      </c>
      <c r="O42" s="647"/>
      <c r="P42" s="823">
        <v>211</v>
      </c>
      <c r="Q42" s="536">
        <v>21</v>
      </c>
      <c r="R42" s="536">
        <v>117</v>
      </c>
      <c r="S42" s="536">
        <v>12</v>
      </c>
      <c r="T42" s="648">
        <v>6</v>
      </c>
      <c r="U42" s="536">
        <v>32</v>
      </c>
      <c r="V42" s="536" t="s">
        <v>319</v>
      </c>
      <c r="W42" s="536">
        <v>9</v>
      </c>
      <c r="X42" s="648">
        <v>35</v>
      </c>
      <c r="Y42" s="536" t="s">
        <v>319</v>
      </c>
      <c r="Z42" s="536">
        <v>5</v>
      </c>
      <c r="AA42" s="646" t="s">
        <v>1019</v>
      </c>
      <c r="AB42" s="647"/>
      <c r="AC42" s="675">
        <v>19</v>
      </c>
      <c r="AD42" s="536">
        <v>3</v>
      </c>
      <c r="AE42" s="536">
        <v>14</v>
      </c>
      <c r="AF42" s="536">
        <v>5</v>
      </c>
      <c r="AG42" s="648">
        <v>1</v>
      </c>
      <c r="AH42" s="536" t="s">
        <v>319</v>
      </c>
      <c r="AI42" s="536" t="s">
        <v>319</v>
      </c>
      <c r="AJ42" s="536">
        <v>1</v>
      </c>
      <c r="AK42" s="648">
        <v>1</v>
      </c>
      <c r="AL42" s="536" t="s">
        <v>319</v>
      </c>
      <c r="AM42" s="536" t="s">
        <v>319</v>
      </c>
    </row>
    <row r="43" spans="1:39" ht="12" customHeight="1">
      <c r="A43" s="646" t="s">
        <v>1020</v>
      </c>
      <c r="B43" s="647"/>
      <c r="C43" s="823">
        <v>286</v>
      </c>
      <c r="D43" s="536">
        <v>23</v>
      </c>
      <c r="E43" s="536">
        <v>179</v>
      </c>
      <c r="F43" s="536">
        <v>12</v>
      </c>
      <c r="G43" s="648">
        <v>5</v>
      </c>
      <c r="H43" s="536">
        <v>30</v>
      </c>
      <c r="I43" s="536" t="s">
        <v>319</v>
      </c>
      <c r="J43" s="536">
        <v>9</v>
      </c>
      <c r="K43" s="648">
        <v>43</v>
      </c>
      <c r="L43" s="536">
        <v>5</v>
      </c>
      <c r="M43" s="536">
        <v>18</v>
      </c>
      <c r="N43" s="646" t="s">
        <v>1020</v>
      </c>
      <c r="O43" s="647"/>
      <c r="P43" s="823">
        <v>248</v>
      </c>
      <c r="Q43" s="536">
        <v>18</v>
      </c>
      <c r="R43" s="536">
        <v>151</v>
      </c>
      <c r="S43" s="536">
        <v>9</v>
      </c>
      <c r="T43" s="648">
        <v>4</v>
      </c>
      <c r="U43" s="536">
        <v>30</v>
      </c>
      <c r="V43" s="536" t="s">
        <v>319</v>
      </c>
      <c r="W43" s="536">
        <v>9</v>
      </c>
      <c r="X43" s="648">
        <v>35</v>
      </c>
      <c r="Y43" s="536">
        <v>5</v>
      </c>
      <c r="Z43" s="536">
        <v>15</v>
      </c>
      <c r="AA43" s="646" t="s">
        <v>1020</v>
      </c>
      <c r="AB43" s="647"/>
      <c r="AC43" s="675">
        <v>38</v>
      </c>
      <c r="AD43" s="536">
        <v>5</v>
      </c>
      <c r="AE43" s="536">
        <v>28</v>
      </c>
      <c r="AF43" s="536">
        <v>3</v>
      </c>
      <c r="AG43" s="648">
        <v>1</v>
      </c>
      <c r="AH43" s="536" t="s">
        <v>319</v>
      </c>
      <c r="AI43" s="536" t="s">
        <v>319</v>
      </c>
      <c r="AJ43" s="536" t="s">
        <v>319</v>
      </c>
      <c r="AK43" s="648">
        <v>8</v>
      </c>
      <c r="AL43" s="536" t="s">
        <v>319</v>
      </c>
      <c r="AM43" s="536">
        <v>3</v>
      </c>
    </row>
    <row r="44" spans="1:39" ht="12" customHeight="1">
      <c r="A44" s="646" t="s">
        <v>1021</v>
      </c>
      <c r="B44" s="647"/>
      <c r="C44" s="823">
        <v>405</v>
      </c>
      <c r="D44" s="536">
        <v>24</v>
      </c>
      <c r="E44" s="536">
        <v>242</v>
      </c>
      <c r="F44" s="536">
        <v>18</v>
      </c>
      <c r="G44" s="648">
        <v>6</v>
      </c>
      <c r="H44" s="536">
        <v>78</v>
      </c>
      <c r="I44" s="536">
        <v>4</v>
      </c>
      <c r="J44" s="536">
        <v>18</v>
      </c>
      <c r="K44" s="648">
        <v>71</v>
      </c>
      <c r="L44" s="536">
        <v>2</v>
      </c>
      <c r="M44" s="536">
        <v>5</v>
      </c>
      <c r="N44" s="646" t="s">
        <v>1021</v>
      </c>
      <c r="O44" s="647"/>
      <c r="P44" s="823">
        <v>360</v>
      </c>
      <c r="Q44" s="536">
        <v>19</v>
      </c>
      <c r="R44" s="536">
        <v>204</v>
      </c>
      <c r="S44" s="536">
        <v>14</v>
      </c>
      <c r="T44" s="648">
        <v>4</v>
      </c>
      <c r="U44" s="536">
        <v>75</v>
      </c>
      <c r="V44" s="536">
        <v>4</v>
      </c>
      <c r="W44" s="536">
        <v>17</v>
      </c>
      <c r="X44" s="648">
        <v>65</v>
      </c>
      <c r="Y44" s="536">
        <v>2</v>
      </c>
      <c r="Z44" s="536">
        <v>4</v>
      </c>
      <c r="AA44" s="646" t="s">
        <v>1021</v>
      </c>
      <c r="AB44" s="647"/>
      <c r="AC44" s="675">
        <v>45</v>
      </c>
      <c r="AD44" s="536">
        <v>5</v>
      </c>
      <c r="AE44" s="536">
        <v>38</v>
      </c>
      <c r="AF44" s="536">
        <v>4</v>
      </c>
      <c r="AG44" s="648">
        <v>2</v>
      </c>
      <c r="AH44" s="536">
        <v>3</v>
      </c>
      <c r="AI44" s="536" t="s">
        <v>319</v>
      </c>
      <c r="AJ44" s="536">
        <v>1</v>
      </c>
      <c r="AK44" s="648">
        <v>6</v>
      </c>
      <c r="AL44" s="536" t="s">
        <v>319</v>
      </c>
      <c r="AM44" s="536">
        <v>1</v>
      </c>
    </row>
    <row r="45" spans="1:39" ht="12" customHeight="1">
      <c r="A45" s="646" t="s">
        <v>1022</v>
      </c>
      <c r="B45" s="647"/>
      <c r="C45" s="823">
        <v>440</v>
      </c>
      <c r="D45" s="536">
        <v>48</v>
      </c>
      <c r="E45" s="536">
        <v>269</v>
      </c>
      <c r="F45" s="536">
        <v>17</v>
      </c>
      <c r="G45" s="648">
        <v>7</v>
      </c>
      <c r="H45" s="536">
        <v>52</v>
      </c>
      <c r="I45" s="536">
        <v>2</v>
      </c>
      <c r="J45" s="536">
        <v>14</v>
      </c>
      <c r="K45" s="648">
        <v>57</v>
      </c>
      <c r="L45" s="536">
        <v>6</v>
      </c>
      <c r="M45" s="536">
        <v>7</v>
      </c>
      <c r="N45" s="646" t="s">
        <v>1022</v>
      </c>
      <c r="O45" s="647"/>
      <c r="P45" s="823">
        <v>392</v>
      </c>
      <c r="Q45" s="536">
        <v>40</v>
      </c>
      <c r="R45" s="536">
        <v>232</v>
      </c>
      <c r="S45" s="536">
        <v>14</v>
      </c>
      <c r="T45" s="648">
        <v>3</v>
      </c>
      <c r="U45" s="536">
        <v>51</v>
      </c>
      <c r="V45" s="536">
        <v>2</v>
      </c>
      <c r="W45" s="536">
        <v>14</v>
      </c>
      <c r="X45" s="648">
        <v>52</v>
      </c>
      <c r="Y45" s="536">
        <v>6</v>
      </c>
      <c r="Z45" s="536">
        <v>7</v>
      </c>
      <c r="AA45" s="646" t="s">
        <v>1022</v>
      </c>
      <c r="AB45" s="647"/>
      <c r="AC45" s="675">
        <v>48</v>
      </c>
      <c r="AD45" s="536">
        <v>8</v>
      </c>
      <c r="AE45" s="536">
        <v>37</v>
      </c>
      <c r="AF45" s="536">
        <v>3</v>
      </c>
      <c r="AG45" s="648">
        <v>4</v>
      </c>
      <c r="AH45" s="536">
        <v>1</v>
      </c>
      <c r="AI45" s="536" t="s">
        <v>319</v>
      </c>
      <c r="AJ45" s="536" t="s">
        <v>319</v>
      </c>
      <c r="AK45" s="648">
        <v>5</v>
      </c>
      <c r="AL45" s="536" t="s">
        <v>319</v>
      </c>
      <c r="AM45" s="536" t="s">
        <v>319</v>
      </c>
    </row>
    <row r="46" spans="1:39" ht="12" customHeight="1">
      <c r="A46" s="652" t="s">
        <v>1023</v>
      </c>
      <c r="B46" s="653"/>
      <c r="C46" s="822">
        <v>479</v>
      </c>
      <c r="D46" s="546">
        <v>30</v>
      </c>
      <c r="E46" s="546">
        <v>298</v>
      </c>
      <c r="F46" s="546">
        <v>31</v>
      </c>
      <c r="G46" s="673">
        <v>3</v>
      </c>
      <c r="H46" s="546">
        <v>84</v>
      </c>
      <c r="I46" s="546">
        <v>4</v>
      </c>
      <c r="J46" s="546">
        <v>17</v>
      </c>
      <c r="K46" s="673">
        <v>61</v>
      </c>
      <c r="L46" s="546">
        <v>2</v>
      </c>
      <c r="M46" s="546">
        <v>11</v>
      </c>
      <c r="N46" s="652" t="s">
        <v>1023</v>
      </c>
      <c r="O46" s="653"/>
      <c r="P46" s="822">
        <v>437</v>
      </c>
      <c r="Q46" s="546">
        <v>26</v>
      </c>
      <c r="R46" s="546">
        <v>270</v>
      </c>
      <c r="S46" s="546">
        <v>28</v>
      </c>
      <c r="T46" s="673">
        <v>3</v>
      </c>
      <c r="U46" s="546">
        <v>83</v>
      </c>
      <c r="V46" s="546">
        <v>4</v>
      </c>
      <c r="W46" s="546">
        <v>14</v>
      </c>
      <c r="X46" s="673">
        <v>57</v>
      </c>
      <c r="Y46" s="546">
        <v>2</v>
      </c>
      <c r="Z46" s="546">
        <v>4</v>
      </c>
      <c r="AA46" s="652" t="s">
        <v>1023</v>
      </c>
      <c r="AB46" s="653"/>
      <c r="AC46" s="674">
        <v>42</v>
      </c>
      <c r="AD46" s="546">
        <v>4</v>
      </c>
      <c r="AE46" s="546">
        <v>28</v>
      </c>
      <c r="AF46" s="546">
        <v>3</v>
      </c>
      <c r="AG46" s="673" t="s">
        <v>319</v>
      </c>
      <c r="AH46" s="546">
        <v>1</v>
      </c>
      <c r="AI46" s="546" t="s">
        <v>319</v>
      </c>
      <c r="AJ46" s="546">
        <v>3</v>
      </c>
      <c r="AK46" s="673">
        <v>4</v>
      </c>
      <c r="AL46" s="546" t="s">
        <v>319</v>
      </c>
      <c r="AM46" s="546">
        <v>7</v>
      </c>
    </row>
    <row r="47" spans="1:39" ht="12" customHeight="1">
      <c r="A47" s="646" t="s">
        <v>1024</v>
      </c>
      <c r="B47" s="647"/>
      <c r="C47" s="823">
        <v>304</v>
      </c>
      <c r="D47" s="536">
        <v>20</v>
      </c>
      <c r="E47" s="536">
        <v>204</v>
      </c>
      <c r="F47" s="536">
        <v>21</v>
      </c>
      <c r="G47" s="648">
        <v>5</v>
      </c>
      <c r="H47" s="536">
        <v>46</v>
      </c>
      <c r="I47" s="536">
        <v>2</v>
      </c>
      <c r="J47" s="536">
        <v>3</v>
      </c>
      <c r="K47" s="648">
        <v>29</v>
      </c>
      <c r="L47" s="536">
        <v>1</v>
      </c>
      <c r="M47" s="536">
        <v>2</v>
      </c>
      <c r="N47" s="646" t="s">
        <v>1024</v>
      </c>
      <c r="O47" s="647"/>
      <c r="P47" s="823">
        <v>278</v>
      </c>
      <c r="Q47" s="536">
        <v>17</v>
      </c>
      <c r="R47" s="536">
        <v>186</v>
      </c>
      <c r="S47" s="536">
        <v>20</v>
      </c>
      <c r="T47" s="648">
        <v>3</v>
      </c>
      <c r="U47" s="536">
        <v>46</v>
      </c>
      <c r="V47" s="536">
        <v>2</v>
      </c>
      <c r="W47" s="536">
        <v>3</v>
      </c>
      <c r="X47" s="648">
        <v>28</v>
      </c>
      <c r="Y47" s="536">
        <v>1</v>
      </c>
      <c r="Z47" s="536" t="s">
        <v>319</v>
      </c>
      <c r="AA47" s="646" t="s">
        <v>1024</v>
      </c>
      <c r="AB47" s="647"/>
      <c r="AC47" s="675">
        <v>26</v>
      </c>
      <c r="AD47" s="536">
        <v>3</v>
      </c>
      <c r="AE47" s="536">
        <v>18</v>
      </c>
      <c r="AF47" s="536">
        <v>1</v>
      </c>
      <c r="AG47" s="648">
        <v>2</v>
      </c>
      <c r="AH47" s="536" t="s">
        <v>319</v>
      </c>
      <c r="AI47" s="536" t="s">
        <v>319</v>
      </c>
      <c r="AJ47" s="536" t="s">
        <v>319</v>
      </c>
      <c r="AK47" s="648">
        <v>1</v>
      </c>
      <c r="AL47" s="536" t="s">
        <v>319</v>
      </c>
      <c r="AM47" s="536">
        <v>2</v>
      </c>
    </row>
    <row r="48" spans="1:39" ht="12" customHeight="1">
      <c r="A48" s="646" t="s">
        <v>1025</v>
      </c>
      <c r="B48" s="647"/>
      <c r="C48" s="823">
        <v>1702</v>
      </c>
      <c r="D48" s="536">
        <v>85</v>
      </c>
      <c r="E48" s="536">
        <v>880</v>
      </c>
      <c r="F48" s="536">
        <v>117</v>
      </c>
      <c r="G48" s="648">
        <v>9</v>
      </c>
      <c r="H48" s="536">
        <v>270</v>
      </c>
      <c r="I48" s="536">
        <v>6</v>
      </c>
      <c r="J48" s="536">
        <v>103</v>
      </c>
      <c r="K48" s="648">
        <v>491</v>
      </c>
      <c r="L48" s="536">
        <v>14</v>
      </c>
      <c r="M48" s="536">
        <v>45</v>
      </c>
      <c r="N48" s="646" t="s">
        <v>1025</v>
      </c>
      <c r="O48" s="647"/>
      <c r="P48" s="823">
        <v>1539</v>
      </c>
      <c r="Q48" s="536">
        <v>61</v>
      </c>
      <c r="R48" s="536">
        <v>771</v>
      </c>
      <c r="S48" s="536">
        <v>105</v>
      </c>
      <c r="T48" s="648">
        <v>9</v>
      </c>
      <c r="U48" s="536">
        <v>270</v>
      </c>
      <c r="V48" s="536">
        <v>6</v>
      </c>
      <c r="W48" s="536">
        <v>102</v>
      </c>
      <c r="X48" s="648">
        <v>438</v>
      </c>
      <c r="Y48" s="536">
        <v>14</v>
      </c>
      <c r="Z48" s="536">
        <v>33</v>
      </c>
      <c r="AA48" s="646" t="s">
        <v>1025</v>
      </c>
      <c r="AB48" s="647"/>
      <c r="AC48" s="675">
        <v>163</v>
      </c>
      <c r="AD48" s="536">
        <v>24</v>
      </c>
      <c r="AE48" s="536">
        <v>109</v>
      </c>
      <c r="AF48" s="536">
        <v>12</v>
      </c>
      <c r="AG48" s="648" t="s">
        <v>319</v>
      </c>
      <c r="AH48" s="536" t="s">
        <v>319</v>
      </c>
      <c r="AI48" s="536" t="s">
        <v>319</v>
      </c>
      <c r="AJ48" s="536">
        <v>1</v>
      </c>
      <c r="AK48" s="648">
        <v>53</v>
      </c>
      <c r="AL48" s="536" t="s">
        <v>319</v>
      </c>
      <c r="AM48" s="536">
        <v>12</v>
      </c>
    </row>
    <row r="49" spans="1:39" ht="12" customHeight="1">
      <c r="A49" s="646" t="s">
        <v>1026</v>
      </c>
      <c r="B49" s="647"/>
      <c r="C49" s="823">
        <v>1140</v>
      </c>
      <c r="D49" s="536">
        <v>70</v>
      </c>
      <c r="E49" s="536">
        <v>662</v>
      </c>
      <c r="F49" s="536">
        <v>80</v>
      </c>
      <c r="G49" s="648">
        <v>11</v>
      </c>
      <c r="H49" s="536">
        <v>183</v>
      </c>
      <c r="I49" s="536">
        <v>3</v>
      </c>
      <c r="J49" s="536">
        <v>35</v>
      </c>
      <c r="K49" s="648">
        <v>216</v>
      </c>
      <c r="L49" s="536">
        <v>15</v>
      </c>
      <c r="M49" s="536">
        <v>27</v>
      </c>
      <c r="N49" s="646" t="s">
        <v>1026</v>
      </c>
      <c r="O49" s="647"/>
      <c r="P49" s="823">
        <v>1029</v>
      </c>
      <c r="Q49" s="536">
        <v>52</v>
      </c>
      <c r="R49" s="536">
        <v>596</v>
      </c>
      <c r="S49" s="536">
        <v>66</v>
      </c>
      <c r="T49" s="648">
        <v>9</v>
      </c>
      <c r="U49" s="536">
        <v>183</v>
      </c>
      <c r="V49" s="536">
        <v>3</v>
      </c>
      <c r="W49" s="536">
        <v>33</v>
      </c>
      <c r="X49" s="648">
        <v>198</v>
      </c>
      <c r="Y49" s="536">
        <v>15</v>
      </c>
      <c r="Z49" s="536">
        <v>13</v>
      </c>
      <c r="AA49" s="646" t="s">
        <v>1026</v>
      </c>
      <c r="AB49" s="647"/>
      <c r="AC49" s="675">
        <v>111</v>
      </c>
      <c r="AD49" s="536">
        <v>18</v>
      </c>
      <c r="AE49" s="536">
        <v>66</v>
      </c>
      <c r="AF49" s="536">
        <v>14</v>
      </c>
      <c r="AG49" s="648">
        <v>2</v>
      </c>
      <c r="AH49" s="536" t="s">
        <v>319</v>
      </c>
      <c r="AI49" s="536" t="s">
        <v>319</v>
      </c>
      <c r="AJ49" s="536">
        <v>2</v>
      </c>
      <c r="AK49" s="648">
        <v>18</v>
      </c>
      <c r="AL49" s="536" t="s">
        <v>319</v>
      </c>
      <c r="AM49" s="536">
        <v>14</v>
      </c>
    </row>
    <row r="50" spans="1:39" ht="12" customHeight="1">
      <c r="A50" s="658" t="s">
        <v>1027</v>
      </c>
      <c r="B50" s="659"/>
      <c r="C50" s="824">
        <v>982</v>
      </c>
      <c r="D50" s="526">
        <v>84</v>
      </c>
      <c r="E50" s="526">
        <v>535</v>
      </c>
      <c r="F50" s="526">
        <v>55</v>
      </c>
      <c r="G50" s="676">
        <v>15</v>
      </c>
      <c r="H50" s="526">
        <v>149</v>
      </c>
      <c r="I50" s="526">
        <v>3</v>
      </c>
      <c r="J50" s="526">
        <v>46</v>
      </c>
      <c r="K50" s="676">
        <v>238</v>
      </c>
      <c r="L50" s="526">
        <v>8</v>
      </c>
      <c r="M50" s="526">
        <v>21</v>
      </c>
      <c r="N50" s="658" t="s">
        <v>1027</v>
      </c>
      <c r="O50" s="659"/>
      <c r="P50" s="824">
        <v>852</v>
      </c>
      <c r="Q50" s="526">
        <v>37</v>
      </c>
      <c r="R50" s="526">
        <v>472</v>
      </c>
      <c r="S50" s="526">
        <v>49</v>
      </c>
      <c r="T50" s="676">
        <v>9</v>
      </c>
      <c r="U50" s="526">
        <v>148</v>
      </c>
      <c r="V50" s="526">
        <v>3</v>
      </c>
      <c r="W50" s="526">
        <v>43</v>
      </c>
      <c r="X50" s="676">
        <v>216</v>
      </c>
      <c r="Y50" s="526">
        <v>8</v>
      </c>
      <c r="Z50" s="526">
        <v>18</v>
      </c>
      <c r="AA50" s="658" t="s">
        <v>1027</v>
      </c>
      <c r="AB50" s="659"/>
      <c r="AC50" s="677">
        <v>130</v>
      </c>
      <c r="AD50" s="526">
        <v>47</v>
      </c>
      <c r="AE50" s="526">
        <v>63</v>
      </c>
      <c r="AF50" s="526">
        <v>6</v>
      </c>
      <c r="AG50" s="676">
        <v>6</v>
      </c>
      <c r="AH50" s="526">
        <v>1</v>
      </c>
      <c r="AI50" s="526" t="s">
        <v>319</v>
      </c>
      <c r="AJ50" s="526">
        <v>3</v>
      </c>
      <c r="AK50" s="676">
        <v>22</v>
      </c>
      <c r="AL50" s="526" t="s">
        <v>319</v>
      </c>
      <c r="AM50" s="526">
        <v>3</v>
      </c>
    </row>
    <row r="51" spans="1:39" ht="12" customHeight="1">
      <c r="A51" s="646" t="s">
        <v>1028</v>
      </c>
      <c r="B51" s="647"/>
      <c r="C51" s="823">
        <v>1341</v>
      </c>
      <c r="D51" s="536">
        <v>78</v>
      </c>
      <c r="E51" s="536">
        <v>798</v>
      </c>
      <c r="F51" s="536">
        <v>180</v>
      </c>
      <c r="G51" s="648">
        <v>16</v>
      </c>
      <c r="H51" s="536">
        <v>190</v>
      </c>
      <c r="I51" s="536">
        <v>5</v>
      </c>
      <c r="J51" s="536">
        <v>61</v>
      </c>
      <c r="K51" s="648">
        <v>286</v>
      </c>
      <c r="L51" s="536">
        <v>11</v>
      </c>
      <c r="M51" s="536">
        <v>64</v>
      </c>
      <c r="N51" s="646" t="s">
        <v>1028</v>
      </c>
      <c r="O51" s="647"/>
      <c r="P51" s="823">
        <v>1203</v>
      </c>
      <c r="Q51" s="536">
        <v>58</v>
      </c>
      <c r="R51" s="536">
        <v>706</v>
      </c>
      <c r="S51" s="536">
        <v>164</v>
      </c>
      <c r="T51" s="648">
        <v>11</v>
      </c>
      <c r="U51" s="536">
        <v>189</v>
      </c>
      <c r="V51" s="536">
        <v>5</v>
      </c>
      <c r="W51" s="536">
        <v>61</v>
      </c>
      <c r="X51" s="648">
        <v>260</v>
      </c>
      <c r="Y51" s="536">
        <v>11</v>
      </c>
      <c r="Z51" s="536">
        <v>45</v>
      </c>
      <c r="AA51" s="646" t="s">
        <v>1028</v>
      </c>
      <c r="AB51" s="647"/>
      <c r="AC51" s="675">
        <v>138</v>
      </c>
      <c r="AD51" s="536">
        <v>20</v>
      </c>
      <c r="AE51" s="536">
        <v>92</v>
      </c>
      <c r="AF51" s="536">
        <v>16</v>
      </c>
      <c r="AG51" s="648">
        <v>5</v>
      </c>
      <c r="AH51" s="536">
        <v>1</v>
      </c>
      <c r="AI51" s="536" t="s">
        <v>319</v>
      </c>
      <c r="AJ51" s="536" t="s">
        <v>319</v>
      </c>
      <c r="AK51" s="648">
        <v>26</v>
      </c>
      <c r="AL51" s="536" t="s">
        <v>319</v>
      </c>
      <c r="AM51" s="536">
        <v>19</v>
      </c>
    </row>
    <row r="52" spans="1:39" ht="12" customHeight="1">
      <c r="A52" s="646" t="s">
        <v>1029</v>
      </c>
      <c r="B52" s="647"/>
      <c r="C52" s="823">
        <v>902</v>
      </c>
      <c r="D52" s="536">
        <v>62</v>
      </c>
      <c r="E52" s="536">
        <v>520</v>
      </c>
      <c r="F52" s="536">
        <v>85</v>
      </c>
      <c r="G52" s="648">
        <v>19</v>
      </c>
      <c r="H52" s="536">
        <v>146</v>
      </c>
      <c r="I52" s="536">
        <v>3</v>
      </c>
      <c r="J52" s="536">
        <v>35</v>
      </c>
      <c r="K52" s="648">
        <v>252</v>
      </c>
      <c r="L52" s="536">
        <v>7</v>
      </c>
      <c r="M52" s="536">
        <v>15</v>
      </c>
      <c r="N52" s="646" t="s">
        <v>1029</v>
      </c>
      <c r="O52" s="647"/>
      <c r="P52" s="823">
        <v>773</v>
      </c>
      <c r="Q52" s="536">
        <v>46</v>
      </c>
      <c r="R52" s="536">
        <v>448</v>
      </c>
      <c r="S52" s="536">
        <v>71</v>
      </c>
      <c r="T52" s="648">
        <v>14</v>
      </c>
      <c r="U52" s="536">
        <v>145</v>
      </c>
      <c r="V52" s="536">
        <v>3</v>
      </c>
      <c r="W52" s="536">
        <v>31</v>
      </c>
      <c r="X52" s="648">
        <v>200</v>
      </c>
      <c r="Y52" s="536">
        <v>7</v>
      </c>
      <c r="Z52" s="536">
        <v>9</v>
      </c>
      <c r="AA52" s="646" t="s">
        <v>1029</v>
      </c>
      <c r="AB52" s="647"/>
      <c r="AC52" s="675">
        <v>129</v>
      </c>
      <c r="AD52" s="536">
        <v>16</v>
      </c>
      <c r="AE52" s="536">
        <v>72</v>
      </c>
      <c r="AF52" s="536">
        <v>14</v>
      </c>
      <c r="AG52" s="648">
        <v>5</v>
      </c>
      <c r="AH52" s="536">
        <v>1</v>
      </c>
      <c r="AI52" s="536" t="s">
        <v>319</v>
      </c>
      <c r="AJ52" s="536">
        <v>4</v>
      </c>
      <c r="AK52" s="648">
        <v>52</v>
      </c>
      <c r="AL52" s="536" t="s">
        <v>319</v>
      </c>
      <c r="AM52" s="536">
        <v>6</v>
      </c>
    </row>
    <row r="53" spans="1:39" ht="12" customHeight="1">
      <c r="A53" s="646" t="s">
        <v>1030</v>
      </c>
      <c r="B53" s="647"/>
      <c r="C53" s="823">
        <v>900</v>
      </c>
      <c r="D53" s="536">
        <v>33</v>
      </c>
      <c r="E53" s="536">
        <v>593</v>
      </c>
      <c r="F53" s="536">
        <v>89</v>
      </c>
      <c r="G53" s="648">
        <v>19</v>
      </c>
      <c r="H53" s="536">
        <v>153</v>
      </c>
      <c r="I53" s="536">
        <v>4</v>
      </c>
      <c r="J53" s="536">
        <v>33</v>
      </c>
      <c r="K53" s="648">
        <v>159</v>
      </c>
      <c r="L53" s="536">
        <v>10</v>
      </c>
      <c r="M53" s="536">
        <v>17</v>
      </c>
      <c r="N53" s="646" t="s">
        <v>1030</v>
      </c>
      <c r="O53" s="647"/>
      <c r="P53" s="823">
        <v>787</v>
      </c>
      <c r="Q53" s="536">
        <v>17</v>
      </c>
      <c r="R53" s="536">
        <v>515</v>
      </c>
      <c r="S53" s="536">
        <v>70</v>
      </c>
      <c r="T53" s="648">
        <v>14</v>
      </c>
      <c r="U53" s="536">
        <v>150</v>
      </c>
      <c r="V53" s="536">
        <v>4</v>
      </c>
      <c r="W53" s="536">
        <v>29</v>
      </c>
      <c r="X53" s="648">
        <v>140</v>
      </c>
      <c r="Y53" s="536">
        <v>10</v>
      </c>
      <c r="Z53" s="536">
        <v>10</v>
      </c>
      <c r="AA53" s="646" t="s">
        <v>1030</v>
      </c>
      <c r="AB53" s="647"/>
      <c r="AC53" s="675">
        <v>113</v>
      </c>
      <c r="AD53" s="536">
        <v>16</v>
      </c>
      <c r="AE53" s="536">
        <v>78</v>
      </c>
      <c r="AF53" s="536">
        <v>19</v>
      </c>
      <c r="AG53" s="648">
        <v>5</v>
      </c>
      <c r="AH53" s="536">
        <v>3</v>
      </c>
      <c r="AI53" s="536" t="s">
        <v>319</v>
      </c>
      <c r="AJ53" s="536">
        <v>4</v>
      </c>
      <c r="AK53" s="648">
        <v>19</v>
      </c>
      <c r="AL53" s="536" t="s">
        <v>319</v>
      </c>
      <c r="AM53" s="536">
        <v>7</v>
      </c>
    </row>
    <row r="54" spans="1:39" ht="12" customHeight="1">
      <c r="A54" s="646" t="s">
        <v>1031</v>
      </c>
      <c r="B54" s="647"/>
      <c r="C54" s="823">
        <v>500</v>
      </c>
      <c r="D54" s="536">
        <v>27</v>
      </c>
      <c r="E54" s="536">
        <v>312</v>
      </c>
      <c r="F54" s="536">
        <v>57</v>
      </c>
      <c r="G54" s="648">
        <v>8</v>
      </c>
      <c r="H54" s="536">
        <v>87</v>
      </c>
      <c r="I54" s="536">
        <v>7</v>
      </c>
      <c r="J54" s="536">
        <v>9</v>
      </c>
      <c r="K54" s="648">
        <v>62</v>
      </c>
      <c r="L54" s="536">
        <v>6</v>
      </c>
      <c r="M54" s="536">
        <v>14</v>
      </c>
      <c r="N54" s="646" t="s">
        <v>1031</v>
      </c>
      <c r="O54" s="647"/>
      <c r="P54" s="823">
        <v>445</v>
      </c>
      <c r="Q54" s="536">
        <v>22</v>
      </c>
      <c r="R54" s="536">
        <v>271</v>
      </c>
      <c r="S54" s="536">
        <v>43</v>
      </c>
      <c r="T54" s="648">
        <v>5</v>
      </c>
      <c r="U54" s="536">
        <v>86</v>
      </c>
      <c r="V54" s="536">
        <v>7</v>
      </c>
      <c r="W54" s="536">
        <v>8</v>
      </c>
      <c r="X54" s="648">
        <v>50</v>
      </c>
      <c r="Y54" s="536">
        <v>6</v>
      </c>
      <c r="Z54" s="536">
        <v>13</v>
      </c>
      <c r="AA54" s="646" t="s">
        <v>1031</v>
      </c>
      <c r="AB54" s="647"/>
      <c r="AC54" s="675">
        <v>55</v>
      </c>
      <c r="AD54" s="536">
        <v>5</v>
      </c>
      <c r="AE54" s="536">
        <v>41</v>
      </c>
      <c r="AF54" s="536">
        <v>14</v>
      </c>
      <c r="AG54" s="648">
        <v>3</v>
      </c>
      <c r="AH54" s="536">
        <v>1</v>
      </c>
      <c r="AI54" s="536" t="s">
        <v>319</v>
      </c>
      <c r="AJ54" s="536">
        <v>1</v>
      </c>
      <c r="AK54" s="648">
        <v>12</v>
      </c>
      <c r="AL54" s="536" t="s">
        <v>319</v>
      </c>
      <c r="AM54" s="536">
        <v>1</v>
      </c>
    </row>
    <row r="55" spans="1:39" ht="12" customHeight="1">
      <c r="A55" s="646" t="s">
        <v>1032</v>
      </c>
      <c r="B55" s="647"/>
      <c r="C55" s="823">
        <v>803</v>
      </c>
      <c r="D55" s="536">
        <v>35</v>
      </c>
      <c r="E55" s="536">
        <v>466</v>
      </c>
      <c r="F55" s="536">
        <v>241</v>
      </c>
      <c r="G55" s="648">
        <v>19</v>
      </c>
      <c r="H55" s="536">
        <v>144</v>
      </c>
      <c r="I55" s="536">
        <v>6</v>
      </c>
      <c r="J55" s="536">
        <v>53</v>
      </c>
      <c r="K55" s="648">
        <v>226</v>
      </c>
      <c r="L55" s="536">
        <v>6</v>
      </c>
      <c r="M55" s="536">
        <v>13</v>
      </c>
      <c r="N55" s="646" t="s">
        <v>1032</v>
      </c>
      <c r="O55" s="647"/>
      <c r="P55" s="823">
        <v>659</v>
      </c>
      <c r="Q55" s="536">
        <v>15</v>
      </c>
      <c r="R55" s="536">
        <v>365</v>
      </c>
      <c r="S55" s="536">
        <v>201</v>
      </c>
      <c r="T55" s="648">
        <v>12</v>
      </c>
      <c r="U55" s="536">
        <v>142</v>
      </c>
      <c r="V55" s="536">
        <v>6</v>
      </c>
      <c r="W55" s="536">
        <v>46</v>
      </c>
      <c r="X55" s="648">
        <v>175</v>
      </c>
      <c r="Y55" s="536">
        <v>5</v>
      </c>
      <c r="Z55" s="536">
        <v>8</v>
      </c>
      <c r="AA55" s="646" t="s">
        <v>1032</v>
      </c>
      <c r="AB55" s="647"/>
      <c r="AC55" s="675">
        <v>144</v>
      </c>
      <c r="AD55" s="536">
        <v>20</v>
      </c>
      <c r="AE55" s="536">
        <v>101</v>
      </c>
      <c r="AF55" s="536">
        <v>40</v>
      </c>
      <c r="AG55" s="648">
        <v>7</v>
      </c>
      <c r="AH55" s="536">
        <v>2</v>
      </c>
      <c r="AI55" s="536" t="s">
        <v>319</v>
      </c>
      <c r="AJ55" s="536">
        <v>7</v>
      </c>
      <c r="AK55" s="648">
        <v>51</v>
      </c>
      <c r="AL55" s="536">
        <v>1</v>
      </c>
      <c r="AM55" s="536">
        <v>5</v>
      </c>
    </row>
    <row r="56" spans="1:39" ht="12" customHeight="1">
      <c r="A56" s="652" t="s">
        <v>1033</v>
      </c>
      <c r="B56" s="653"/>
      <c r="C56" s="822">
        <v>599</v>
      </c>
      <c r="D56" s="546">
        <v>22</v>
      </c>
      <c r="E56" s="546">
        <v>314</v>
      </c>
      <c r="F56" s="546">
        <v>191</v>
      </c>
      <c r="G56" s="673">
        <v>15</v>
      </c>
      <c r="H56" s="546">
        <v>150</v>
      </c>
      <c r="I56" s="546">
        <v>1</v>
      </c>
      <c r="J56" s="546">
        <v>29</v>
      </c>
      <c r="K56" s="673">
        <v>160</v>
      </c>
      <c r="L56" s="546">
        <v>4</v>
      </c>
      <c r="M56" s="546">
        <v>6</v>
      </c>
      <c r="N56" s="652" t="s">
        <v>1033</v>
      </c>
      <c r="O56" s="653"/>
      <c r="P56" s="822">
        <v>524</v>
      </c>
      <c r="Q56" s="546">
        <v>14</v>
      </c>
      <c r="R56" s="546">
        <v>259</v>
      </c>
      <c r="S56" s="546">
        <v>164</v>
      </c>
      <c r="T56" s="673">
        <v>12</v>
      </c>
      <c r="U56" s="546">
        <v>147</v>
      </c>
      <c r="V56" s="546">
        <v>1</v>
      </c>
      <c r="W56" s="546">
        <v>27</v>
      </c>
      <c r="X56" s="673">
        <v>137</v>
      </c>
      <c r="Y56" s="546">
        <v>3</v>
      </c>
      <c r="Z56" s="546">
        <v>3</v>
      </c>
      <c r="AA56" s="652" t="s">
        <v>1033</v>
      </c>
      <c r="AB56" s="653"/>
      <c r="AC56" s="674">
        <v>75</v>
      </c>
      <c r="AD56" s="546">
        <v>8</v>
      </c>
      <c r="AE56" s="546">
        <v>55</v>
      </c>
      <c r="AF56" s="546">
        <v>27</v>
      </c>
      <c r="AG56" s="673">
        <v>3</v>
      </c>
      <c r="AH56" s="546">
        <v>3</v>
      </c>
      <c r="AI56" s="546" t="s">
        <v>319</v>
      </c>
      <c r="AJ56" s="546">
        <v>2</v>
      </c>
      <c r="AK56" s="673">
        <v>23</v>
      </c>
      <c r="AL56" s="546">
        <v>1</v>
      </c>
      <c r="AM56" s="546">
        <v>3</v>
      </c>
    </row>
    <row r="57" spans="1:39" ht="12" customHeight="1">
      <c r="A57" s="646" t="s">
        <v>1034</v>
      </c>
      <c r="B57" s="647"/>
      <c r="C57" s="823">
        <v>2039</v>
      </c>
      <c r="D57" s="536">
        <v>130</v>
      </c>
      <c r="E57" s="536">
        <v>1012</v>
      </c>
      <c r="F57" s="536">
        <v>703</v>
      </c>
      <c r="G57" s="648">
        <v>45</v>
      </c>
      <c r="H57" s="536">
        <v>297</v>
      </c>
      <c r="I57" s="536">
        <v>12</v>
      </c>
      <c r="J57" s="536">
        <v>155</v>
      </c>
      <c r="K57" s="648">
        <v>530</v>
      </c>
      <c r="L57" s="536">
        <v>36</v>
      </c>
      <c r="M57" s="536">
        <v>48</v>
      </c>
      <c r="N57" s="646" t="s">
        <v>1034</v>
      </c>
      <c r="O57" s="647"/>
      <c r="P57" s="823">
        <v>1825</v>
      </c>
      <c r="Q57" s="536">
        <v>90</v>
      </c>
      <c r="R57" s="536">
        <v>895</v>
      </c>
      <c r="S57" s="536">
        <v>642</v>
      </c>
      <c r="T57" s="648">
        <v>42</v>
      </c>
      <c r="U57" s="536">
        <v>296</v>
      </c>
      <c r="V57" s="536">
        <v>12</v>
      </c>
      <c r="W57" s="536">
        <v>150</v>
      </c>
      <c r="X57" s="648">
        <v>466</v>
      </c>
      <c r="Y57" s="536">
        <v>35</v>
      </c>
      <c r="Z57" s="536">
        <v>17</v>
      </c>
      <c r="AA57" s="646" t="s">
        <v>1034</v>
      </c>
      <c r="AB57" s="647"/>
      <c r="AC57" s="675">
        <v>214</v>
      </c>
      <c r="AD57" s="536">
        <v>40</v>
      </c>
      <c r="AE57" s="536">
        <v>117</v>
      </c>
      <c r="AF57" s="536">
        <v>61</v>
      </c>
      <c r="AG57" s="648">
        <v>3</v>
      </c>
      <c r="AH57" s="536">
        <v>1</v>
      </c>
      <c r="AI57" s="536" t="s">
        <v>319</v>
      </c>
      <c r="AJ57" s="536">
        <v>5</v>
      </c>
      <c r="AK57" s="648">
        <v>64</v>
      </c>
      <c r="AL57" s="536">
        <v>1</v>
      </c>
      <c r="AM57" s="536">
        <v>31</v>
      </c>
    </row>
    <row r="58" spans="1:39" ht="12" customHeight="1">
      <c r="A58" s="646" t="s">
        <v>1035</v>
      </c>
      <c r="B58" s="647"/>
      <c r="C58" s="823">
        <v>1584</v>
      </c>
      <c r="D58" s="536">
        <v>80</v>
      </c>
      <c r="E58" s="536">
        <v>811</v>
      </c>
      <c r="F58" s="536">
        <v>545</v>
      </c>
      <c r="G58" s="648">
        <v>54</v>
      </c>
      <c r="H58" s="536">
        <v>233</v>
      </c>
      <c r="I58" s="536">
        <v>5</v>
      </c>
      <c r="J58" s="536">
        <v>134</v>
      </c>
      <c r="K58" s="648">
        <v>454</v>
      </c>
      <c r="L58" s="536">
        <v>18</v>
      </c>
      <c r="M58" s="536">
        <v>22</v>
      </c>
      <c r="N58" s="646" t="s">
        <v>1035</v>
      </c>
      <c r="O58" s="647"/>
      <c r="P58" s="823">
        <v>1403</v>
      </c>
      <c r="Q58" s="536">
        <v>46</v>
      </c>
      <c r="R58" s="536">
        <v>708</v>
      </c>
      <c r="S58" s="536">
        <v>497</v>
      </c>
      <c r="T58" s="648">
        <v>42</v>
      </c>
      <c r="U58" s="536">
        <v>232</v>
      </c>
      <c r="V58" s="536">
        <v>5</v>
      </c>
      <c r="W58" s="536">
        <v>131</v>
      </c>
      <c r="X58" s="648">
        <v>383</v>
      </c>
      <c r="Y58" s="536">
        <v>18</v>
      </c>
      <c r="Z58" s="536">
        <v>7</v>
      </c>
      <c r="AA58" s="646" t="s">
        <v>1035</v>
      </c>
      <c r="AB58" s="647"/>
      <c r="AC58" s="675">
        <v>181</v>
      </c>
      <c r="AD58" s="536">
        <v>34</v>
      </c>
      <c r="AE58" s="536">
        <v>103</v>
      </c>
      <c r="AF58" s="536">
        <v>48</v>
      </c>
      <c r="AG58" s="648">
        <v>12</v>
      </c>
      <c r="AH58" s="536">
        <v>1</v>
      </c>
      <c r="AI58" s="536" t="s">
        <v>319</v>
      </c>
      <c r="AJ58" s="536">
        <v>3</v>
      </c>
      <c r="AK58" s="648">
        <v>71</v>
      </c>
      <c r="AL58" s="536" t="s">
        <v>319</v>
      </c>
      <c r="AM58" s="536">
        <v>15</v>
      </c>
    </row>
    <row r="59" spans="1:39" ht="12" customHeight="1">
      <c r="A59" s="646" t="s">
        <v>1036</v>
      </c>
      <c r="B59" s="647"/>
      <c r="C59" s="823">
        <v>784</v>
      </c>
      <c r="D59" s="536">
        <v>27</v>
      </c>
      <c r="E59" s="536">
        <v>480</v>
      </c>
      <c r="F59" s="536">
        <v>266</v>
      </c>
      <c r="G59" s="648">
        <v>16</v>
      </c>
      <c r="H59" s="536">
        <v>124</v>
      </c>
      <c r="I59" s="536">
        <v>9</v>
      </c>
      <c r="J59" s="536">
        <v>36</v>
      </c>
      <c r="K59" s="648">
        <v>192</v>
      </c>
      <c r="L59" s="536">
        <v>5</v>
      </c>
      <c r="M59" s="536">
        <v>11</v>
      </c>
      <c r="N59" s="646" t="s">
        <v>1036</v>
      </c>
      <c r="O59" s="647"/>
      <c r="P59" s="823">
        <v>690</v>
      </c>
      <c r="Q59" s="536">
        <v>19</v>
      </c>
      <c r="R59" s="536">
        <v>411</v>
      </c>
      <c r="S59" s="536">
        <v>240</v>
      </c>
      <c r="T59" s="648">
        <v>12</v>
      </c>
      <c r="U59" s="536">
        <v>123</v>
      </c>
      <c r="V59" s="536">
        <v>9</v>
      </c>
      <c r="W59" s="536">
        <v>33</v>
      </c>
      <c r="X59" s="648">
        <v>155</v>
      </c>
      <c r="Y59" s="536">
        <v>5</v>
      </c>
      <c r="Z59" s="536">
        <v>7</v>
      </c>
      <c r="AA59" s="646" t="s">
        <v>1036</v>
      </c>
      <c r="AB59" s="647"/>
      <c r="AC59" s="675">
        <v>94</v>
      </c>
      <c r="AD59" s="536">
        <v>8</v>
      </c>
      <c r="AE59" s="536">
        <v>69</v>
      </c>
      <c r="AF59" s="536">
        <v>26</v>
      </c>
      <c r="AG59" s="648">
        <v>4</v>
      </c>
      <c r="AH59" s="536">
        <v>1</v>
      </c>
      <c r="AI59" s="536" t="s">
        <v>319</v>
      </c>
      <c r="AJ59" s="536">
        <v>3</v>
      </c>
      <c r="AK59" s="648">
        <v>37</v>
      </c>
      <c r="AL59" s="536" t="s">
        <v>319</v>
      </c>
      <c r="AM59" s="536">
        <v>4</v>
      </c>
    </row>
    <row r="60" spans="1:39" ht="12" customHeight="1">
      <c r="A60" s="658" t="s">
        <v>1037</v>
      </c>
      <c r="B60" s="659"/>
      <c r="C60" s="824">
        <v>470</v>
      </c>
      <c r="D60" s="526">
        <v>11</v>
      </c>
      <c r="E60" s="526">
        <v>258</v>
      </c>
      <c r="F60" s="526">
        <v>154</v>
      </c>
      <c r="G60" s="676">
        <v>6</v>
      </c>
      <c r="H60" s="526">
        <v>130</v>
      </c>
      <c r="I60" s="526">
        <v>4</v>
      </c>
      <c r="J60" s="526">
        <v>26</v>
      </c>
      <c r="K60" s="676">
        <v>90</v>
      </c>
      <c r="L60" s="526">
        <v>7</v>
      </c>
      <c r="M60" s="526">
        <v>8</v>
      </c>
      <c r="N60" s="658" t="s">
        <v>1037</v>
      </c>
      <c r="O60" s="659"/>
      <c r="P60" s="824">
        <v>418</v>
      </c>
      <c r="Q60" s="526">
        <v>7</v>
      </c>
      <c r="R60" s="526">
        <v>217</v>
      </c>
      <c r="S60" s="526">
        <v>137</v>
      </c>
      <c r="T60" s="676">
        <v>2</v>
      </c>
      <c r="U60" s="526">
        <v>127</v>
      </c>
      <c r="V60" s="526">
        <v>3</v>
      </c>
      <c r="W60" s="526">
        <v>25</v>
      </c>
      <c r="X60" s="676">
        <v>76</v>
      </c>
      <c r="Y60" s="526">
        <v>7</v>
      </c>
      <c r="Z60" s="526">
        <v>6</v>
      </c>
      <c r="AA60" s="658" t="s">
        <v>1037</v>
      </c>
      <c r="AB60" s="659"/>
      <c r="AC60" s="677">
        <v>52</v>
      </c>
      <c r="AD60" s="526">
        <v>4</v>
      </c>
      <c r="AE60" s="526">
        <v>41</v>
      </c>
      <c r="AF60" s="526">
        <v>17</v>
      </c>
      <c r="AG60" s="676">
        <v>4</v>
      </c>
      <c r="AH60" s="526">
        <v>3</v>
      </c>
      <c r="AI60" s="526">
        <v>1</v>
      </c>
      <c r="AJ60" s="526">
        <v>1</v>
      </c>
      <c r="AK60" s="676">
        <v>14</v>
      </c>
      <c r="AL60" s="526" t="s">
        <v>319</v>
      </c>
      <c r="AM60" s="526">
        <v>2</v>
      </c>
    </row>
    <row r="61" spans="1:39" ht="12" customHeight="1">
      <c r="A61" s="646" t="s">
        <v>1039</v>
      </c>
      <c r="B61" s="647"/>
      <c r="C61" s="823">
        <v>908</v>
      </c>
      <c r="D61" s="536">
        <v>80</v>
      </c>
      <c r="E61" s="536">
        <v>400</v>
      </c>
      <c r="F61" s="536">
        <v>336</v>
      </c>
      <c r="G61" s="648">
        <v>18</v>
      </c>
      <c r="H61" s="536">
        <v>170</v>
      </c>
      <c r="I61" s="536">
        <v>2</v>
      </c>
      <c r="J61" s="536">
        <v>91</v>
      </c>
      <c r="K61" s="648">
        <v>206</v>
      </c>
      <c r="L61" s="536">
        <v>10</v>
      </c>
      <c r="M61" s="536">
        <v>28</v>
      </c>
      <c r="N61" s="646" t="s">
        <v>1039</v>
      </c>
      <c r="O61" s="647"/>
      <c r="P61" s="823">
        <v>810</v>
      </c>
      <c r="Q61" s="536">
        <v>58</v>
      </c>
      <c r="R61" s="536">
        <v>359</v>
      </c>
      <c r="S61" s="536">
        <v>313</v>
      </c>
      <c r="T61" s="648">
        <v>13</v>
      </c>
      <c r="U61" s="536">
        <v>167</v>
      </c>
      <c r="V61" s="536">
        <v>2</v>
      </c>
      <c r="W61" s="536">
        <v>85</v>
      </c>
      <c r="X61" s="648">
        <v>179</v>
      </c>
      <c r="Y61" s="536">
        <v>9</v>
      </c>
      <c r="Z61" s="536">
        <v>12</v>
      </c>
      <c r="AA61" s="646" t="s">
        <v>1039</v>
      </c>
      <c r="AB61" s="647"/>
      <c r="AC61" s="675">
        <v>98</v>
      </c>
      <c r="AD61" s="536">
        <v>22</v>
      </c>
      <c r="AE61" s="536">
        <v>41</v>
      </c>
      <c r="AF61" s="536">
        <v>23</v>
      </c>
      <c r="AG61" s="648">
        <v>5</v>
      </c>
      <c r="AH61" s="536">
        <v>3</v>
      </c>
      <c r="AI61" s="536" t="s">
        <v>319</v>
      </c>
      <c r="AJ61" s="536">
        <v>6</v>
      </c>
      <c r="AK61" s="648">
        <v>27</v>
      </c>
      <c r="AL61" s="536">
        <v>1</v>
      </c>
      <c r="AM61" s="536">
        <v>16</v>
      </c>
    </row>
    <row r="62" spans="1:39" ht="12" customHeight="1">
      <c r="A62" s="646" t="s">
        <v>1073</v>
      </c>
      <c r="B62" s="647"/>
      <c r="C62" s="826">
        <v>226</v>
      </c>
      <c r="D62" s="536">
        <v>6</v>
      </c>
      <c r="E62" s="536">
        <v>121</v>
      </c>
      <c r="F62" s="536">
        <v>87</v>
      </c>
      <c r="G62" s="680">
        <v>3</v>
      </c>
      <c r="H62" s="536">
        <v>80</v>
      </c>
      <c r="I62" s="536">
        <v>1</v>
      </c>
      <c r="J62" s="536">
        <v>8</v>
      </c>
      <c r="K62" s="680">
        <v>38</v>
      </c>
      <c r="L62" s="536" t="s">
        <v>319</v>
      </c>
      <c r="M62" s="536">
        <v>5</v>
      </c>
      <c r="N62" s="646" t="s">
        <v>1073</v>
      </c>
      <c r="O62" s="647"/>
      <c r="P62" s="826">
        <v>195</v>
      </c>
      <c r="Q62" s="536">
        <v>4</v>
      </c>
      <c r="R62" s="536">
        <v>99</v>
      </c>
      <c r="S62" s="536">
        <v>70</v>
      </c>
      <c r="T62" s="680">
        <v>1</v>
      </c>
      <c r="U62" s="536">
        <v>78</v>
      </c>
      <c r="V62" s="536">
        <v>1</v>
      </c>
      <c r="W62" s="536">
        <v>7</v>
      </c>
      <c r="X62" s="680">
        <v>25</v>
      </c>
      <c r="Y62" s="536" t="s">
        <v>319</v>
      </c>
      <c r="Z62" s="536">
        <v>4</v>
      </c>
      <c r="AA62" s="646" t="s">
        <v>1073</v>
      </c>
      <c r="AB62" s="647"/>
      <c r="AC62" s="681">
        <v>31</v>
      </c>
      <c r="AD62" s="536">
        <v>2</v>
      </c>
      <c r="AE62" s="536">
        <v>22</v>
      </c>
      <c r="AF62" s="536">
        <v>17</v>
      </c>
      <c r="AG62" s="680">
        <v>2</v>
      </c>
      <c r="AH62" s="536">
        <v>2</v>
      </c>
      <c r="AI62" s="536" t="s">
        <v>319</v>
      </c>
      <c r="AJ62" s="536">
        <v>1</v>
      </c>
      <c r="AK62" s="680">
        <v>13</v>
      </c>
      <c r="AL62" s="536" t="s">
        <v>319</v>
      </c>
      <c r="AM62" s="536">
        <v>1</v>
      </c>
    </row>
    <row r="63" spans="1:39" ht="12" customHeight="1">
      <c r="A63" s="646" t="s">
        <v>1074</v>
      </c>
      <c r="B63" s="647"/>
      <c r="C63" s="826">
        <v>463</v>
      </c>
      <c r="D63" s="536">
        <v>8</v>
      </c>
      <c r="E63" s="536">
        <v>252</v>
      </c>
      <c r="F63" s="536">
        <v>194</v>
      </c>
      <c r="G63" s="680">
        <v>8</v>
      </c>
      <c r="H63" s="536">
        <v>152</v>
      </c>
      <c r="I63" s="536">
        <v>1</v>
      </c>
      <c r="J63" s="536">
        <v>20</v>
      </c>
      <c r="K63" s="680">
        <v>88</v>
      </c>
      <c r="L63" s="536">
        <v>3</v>
      </c>
      <c r="M63" s="536">
        <v>3</v>
      </c>
      <c r="N63" s="646" t="s">
        <v>1074</v>
      </c>
      <c r="O63" s="647"/>
      <c r="P63" s="826">
        <v>413</v>
      </c>
      <c r="Q63" s="536">
        <v>6</v>
      </c>
      <c r="R63" s="536">
        <v>215</v>
      </c>
      <c r="S63" s="536">
        <v>162</v>
      </c>
      <c r="T63" s="680">
        <v>4</v>
      </c>
      <c r="U63" s="536">
        <v>152</v>
      </c>
      <c r="V63" s="536">
        <v>1</v>
      </c>
      <c r="W63" s="536">
        <v>18</v>
      </c>
      <c r="X63" s="680">
        <v>74</v>
      </c>
      <c r="Y63" s="536">
        <v>3</v>
      </c>
      <c r="Z63" s="536">
        <v>1</v>
      </c>
      <c r="AA63" s="646" t="s">
        <v>1074</v>
      </c>
      <c r="AB63" s="647"/>
      <c r="AC63" s="681">
        <v>50</v>
      </c>
      <c r="AD63" s="536">
        <v>2</v>
      </c>
      <c r="AE63" s="536">
        <v>37</v>
      </c>
      <c r="AF63" s="536">
        <v>32</v>
      </c>
      <c r="AG63" s="680">
        <v>4</v>
      </c>
      <c r="AH63" s="648" t="s">
        <v>319</v>
      </c>
      <c r="AI63" s="648" t="s">
        <v>319</v>
      </c>
      <c r="AJ63" s="536">
        <v>2</v>
      </c>
      <c r="AK63" s="680">
        <v>14</v>
      </c>
      <c r="AL63" s="648" t="s">
        <v>319</v>
      </c>
      <c r="AM63" s="680">
        <v>2</v>
      </c>
    </row>
    <row r="64" spans="1:39" ht="12" customHeight="1">
      <c r="A64" s="665" t="s">
        <v>1075</v>
      </c>
      <c r="B64" s="666"/>
      <c r="C64" s="826">
        <v>28</v>
      </c>
      <c r="D64" s="536" t="s">
        <v>319</v>
      </c>
      <c r="E64" s="536">
        <v>15</v>
      </c>
      <c r="F64" s="536">
        <v>9</v>
      </c>
      <c r="G64" s="648" t="s">
        <v>319</v>
      </c>
      <c r="H64" s="536">
        <v>12</v>
      </c>
      <c r="I64" s="536" t="s">
        <v>319</v>
      </c>
      <c r="J64" s="536" t="s">
        <v>319</v>
      </c>
      <c r="K64" s="680">
        <v>9</v>
      </c>
      <c r="L64" s="536" t="s">
        <v>319</v>
      </c>
      <c r="M64" s="667" t="s">
        <v>319</v>
      </c>
      <c r="N64" s="665" t="s">
        <v>1075</v>
      </c>
      <c r="O64" s="666"/>
      <c r="P64" s="952">
        <v>27</v>
      </c>
      <c r="Q64" s="536" t="s">
        <v>319</v>
      </c>
      <c r="R64" s="536">
        <v>14</v>
      </c>
      <c r="S64" s="536">
        <v>8</v>
      </c>
      <c r="T64" s="648" t="s">
        <v>319</v>
      </c>
      <c r="U64" s="536">
        <v>12</v>
      </c>
      <c r="V64" s="536" t="s">
        <v>319</v>
      </c>
      <c r="W64" s="536" t="s">
        <v>319</v>
      </c>
      <c r="X64" s="680">
        <v>9</v>
      </c>
      <c r="Y64" s="536" t="s">
        <v>319</v>
      </c>
      <c r="Z64" s="536" t="s">
        <v>319</v>
      </c>
      <c r="AA64" s="665" t="s">
        <v>1075</v>
      </c>
      <c r="AB64" s="666"/>
      <c r="AC64" s="681">
        <v>1</v>
      </c>
      <c r="AD64" s="536" t="s">
        <v>319</v>
      </c>
      <c r="AE64" s="536">
        <v>1</v>
      </c>
      <c r="AF64" s="536">
        <v>1</v>
      </c>
      <c r="AG64" s="648" t="s">
        <v>319</v>
      </c>
      <c r="AH64" s="536" t="s">
        <v>319</v>
      </c>
      <c r="AI64" s="536" t="s">
        <v>319</v>
      </c>
      <c r="AJ64" s="536" t="s">
        <v>319</v>
      </c>
      <c r="AK64" s="648" t="s">
        <v>319</v>
      </c>
      <c r="AL64" s="536" t="s">
        <v>319</v>
      </c>
      <c r="AM64" s="536" t="s">
        <v>319</v>
      </c>
    </row>
    <row r="65" spans="3:39" ht="11.25">
      <c r="C65" s="1227" t="s">
        <v>459</v>
      </c>
      <c r="D65" s="1227" t="s">
        <v>515</v>
      </c>
      <c r="E65" s="1227" t="s">
        <v>515</v>
      </c>
      <c r="F65" s="1227" t="s">
        <v>515</v>
      </c>
      <c r="G65" s="1227" t="s">
        <v>515</v>
      </c>
      <c r="H65" s="1227" t="s">
        <v>515</v>
      </c>
      <c r="I65" s="1227" t="s">
        <v>515</v>
      </c>
      <c r="J65" s="1227" t="s">
        <v>515</v>
      </c>
      <c r="K65" s="1227" t="s">
        <v>515</v>
      </c>
      <c r="L65" s="1227" t="s">
        <v>515</v>
      </c>
      <c r="M65" s="1227" t="s">
        <v>515</v>
      </c>
      <c r="P65" s="1227"/>
      <c r="Q65" s="1227"/>
      <c r="R65" s="1227"/>
      <c r="S65" s="1227"/>
      <c r="T65" s="1227"/>
      <c r="U65" s="1227"/>
      <c r="V65" s="1227"/>
      <c r="W65" s="1227"/>
      <c r="X65" s="1227"/>
      <c r="Y65" s="1227"/>
      <c r="Z65" s="1227"/>
      <c r="AC65" s="1227"/>
      <c r="AD65" s="1227"/>
      <c r="AE65" s="1227"/>
      <c r="AF65" s="1227"/>
      <c r="AG65" s="1227"/>
      <c r="AH65" s="1227"/>
      <c r="AI65" s="1227"/>
      <c r="AJ65" s="1227"/>
      <c r="AK65" s="1227"/>
      <c r="AL65" s="1227"/>
      <c r="AM65" s="1227"/>
    </row>
  </sheetData>
  <mergeCells count="6">
    <mergeCell ref="C65:M65"/>
    <mergeCell ref="A4:B4"/>
    <mergeCell ref="P65:Z65"/>
    <mergeCell ref="AC65:AM65"/>
    <mergeCell ref="N4:O4"/>
    <mergeCell ref="AA4:AB4"/>
  </mergeCells>
  <hyperlinks>
    <hyperlink ref="A1" location="目次!A41" display="目次へ"/>
  </hyperlinks>
  <printOptions/>
  <pageMargins left="0.5905511811023623" right="0.5905511811023623" top="0.7874015748031497" bottom="0.3937007874015748" header="0.5118110236220472" footer="0.31496062992125984"/>
  <pageSetup firstPageNumber="50"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9.00390625" defaultRowHeight="13.5"/>
  <cols>
    <col min="1" max="1" width="13.25390625" style="1" customWidth="1"/>
    <col min="2" max="5" width="11.625" style="1" customWidth="1"/>
    <col min="6" max="6" width="9.625" style="80" customWidth="1"/>
    <col min="7" max="7" width="13.625" style="80" customWidth="1"/>
    <col min="8" max="8" width="9.50390625" style="1" bestFit="1" customWidth="1"/>
    <col min="9" max="16384" width="9.00390625" style="1" customWidth="1"/>
  </cols>
  <sheetData>
    <row r="1" ht="15" customHeight="1">
      <c r="A1" s="983" t="s">
        <v>605</v>
      </c>
    </row>
    <row r="2" spans="1:7" ht="13.5">
      <c r="A2" s="836" t="s">
        <v>267</v>
      </c>
      <c r="B2" s="69"/>
      <c r="C2" s="69"/>
      <c r="D2" s="69"/>
      <c r="E2" s="69"/>
      <c r="F2" s="70"/>
      <c r="G2" s="70"/>
    </row>
    <row r="3" spans="1:7" ht="6" customHeight="1">
      <c r="A3" s="69"/>
      <c r="B3" s="69"/>
      <c r="C3" s="69"/>
      <c r="D3" s="69"/>
      <c r="E3" s="69"/>
      <c r="F3" s="70"/>
      <c r="G3" s="70"/>
    </row>
    <row r="4" spans="1:7" ht="30" customHeight="1">
      <c r="A4" s="1036" t="s">
        <v>268</v>
      </c>
      <c r="B4" s="1024" t="s">
        <v>219</v>
      </c>
      <c r="C4" s="1024" t="s">
        <v>220</v>
      </c>
      <c r="D4" s="1024"/>
      <c r="E4" s="1024"/>
      <c r="F4" s="1011" t="s">
        <v>269</v>
      </c>
      <c r="G4" s="1034" t="s">
        <v>270</v>
      </c>
    </row>
    <row r="5" spans="1:7" ht="30" customHeight="1">
      <c r="A5" s="1037"/>
      <c r="B5" s="1038"/>
      <c r="C5" s="6" t="s">
        <v>225</v>
      </c>
      <c r="D5" s="6" t="s">
        <v>226</v>
      </c>
      <c r="E5" s="6" t="s">
        <v>227</v>
      </c>
      <c r="F5" s="1012"/>
      <c r="G5" s="1035"/>
    </row>
    <row r="6" spans="1:7" ht="30" customHeight="1">
      <c r="A6" s="84" t="s">
        <v>276</v>
      </c>
      <c r="B6" s="71">
        <v>27949</v>
      </c>
      <c r="C6" s="72">
        <v>79709</v>
      </c>
      <c r="D6" s="72">
        <v>38040</v>
      </c>
      <c r="E6" s="72">
        <v>41669</v>
      </c>
      <c r="F6" s="73">
        <v>7.6</v>
      </c>
      <c r="G6" s="85">
        <v>10488</v>
      </c>
    </row>
    <row r="7" spans="1:7" ht="30" customHeight="1">
      <c r="A7" s="84" t="s">
        <v>271</v>
      </c>
      <c r="B7" s="71">
        <v>29955</v>
      </c>
      <c r="C7" s="72">
        <v>84744</v>
      </c>
      <c r="D7" s="72">
        <v>40174</v>
      </c>
      <c r="E7" s="72">
        <v>44570</v>
      </c>
      <c r="F7" s="73">
        <v>7.6</v>
      </c>
      <c r="G7" s="85">
        <v>11150.5</v>
      </c>
    </row>
    <row r="8" spans="1:7" ht="30" customHeight="1">
      <c r="A8" s="84" t="s">
        <v>272</v>
      </c>
      <c r="B8" s="71">
        <v>31670</v>
      </c>
      <c r="C8" s="72">
        <v>85341</v>
      </c>
      <c r="D8" s="72">
        <v>40155</v>
      </c>
      <c r="E8" s="72">
        <v>45186</v>
      </c>
      <c r="F8" s="73">
        <v>7.8</v>
      </c>
      <c r="G8" s="85">
        <v>10941.2</v>
      </c>
    </row>
    <row r="9" spans="1:7" ht="30" customHeight="1">
      <c r="A9" s="84" t="s">
        <v>273</v>
      </c>
      <c r="B9" s="71">
        <v>28004</v>
      </c>
      <c r="C9" s="72">
        <v>72353</v>
      </c>
      <c r="D9" s="72">
        <v>33732</v>
      </c>
      <c r="E9" s="72">
        <v>38621</v>
      </c>
      <c r="F9" s="73">
        <v>7.6</v>
      </c>
      <c r="G9" s="86">
        <v>9520.1</v>
      </c>
    </row>
    <row r="10" spans="1:7" ht="30" customHeight="1">
      <c r="A10" s="84" t="s">
        <v>274</v>
      </c>
      <c r="B10" s="74">
        <v>32390</v>
      </c>
      <c r="C10" s="75">
        <v>79489</v>
      </c>
      <c r="D10" s="75">
        <v>36749</v>
      </c>
      <c r="E10" s="75">
        <v>42740</v>
      </c>
      <c r="F10" s="76">
        <v>7.67</v>
      </c>
      <c r="G10" s="85">
        <v>10363.6</v>
      </c>
    </row>
    <row r="11" spans="1:7" ht="30" customHeight="1">
      <c r="A11" s="84" t="s">
        <v>275</v>
      </c>
      <c r="B11" s="74">
        <v>35878</v>
      </c>
      <c r="C11" s="75">
        <v>85497</v>
      </c>
      <c r="D11" s="75">
        <v>39101</v>
      </c>
      <c r="E11" s="75">
        <v>46396</v>
      </c>
      <c r="F11" s="76">
        <v>7.65</v>
      </c>
      <c r="G11" s="85">
        <v>11176.1</v>
      </c>
    </row>
    <row r="12" spans="1:7" ht="30" customHeight="1">
      <c r="A12" s="87" t="s">
        <v>277</v>
      </c>
      <c r="B12" s="77">
        <v>37020</v>
      </c>
      <c r="C12" s="78">
        <v>86336</v>
      </c>
      <c r="D12" s="78">
        <v>39292</v>
      </c>
      <c r="E12" s="78">
        <v>47044</v>
      </c>
      <c r="F12" s="79">
        <v>7.7</v>
      </c>
      <c r="G12" s="88">
        <v>11212.5</v>
      </c>
    </row>
  </sheetData>
  <mergeCells count="5">
    <mergeCell ref="G4:G5"/>
    <mergeCell ref="A4:A5"/>
    <mergeCell ref="B4:B5"/>
    <mergeCell ref="C4:E4"/>
    <mergeCell ref="F4:F5"/>
  </mergeCells>
  <hyperlinks>
    <hyperlink ref="A1" location="目次!A6" display="目次へ"/>
  </hyperlinks>
  <printOptions/>
  <pageMargins left="0.7874015748031497" right="0.5905511811023623" top="0.984251968503937" bottom="0.5905511811023623"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0"/>
  <sheetViews>
    <sheetView workbookViewId="0" topLeftCell="A1">
      <selection activeCell="A1" sqref="A1"/>
    </sheetView>
  </sheetViews>
  <sheetFormatPr defaultColWidth="9.00390625" defaultRowHeight="13.5"/>
  <cols>
    <col min="1" max="1" width="13.00390625" style="1" customWidth="1"/>
    <col min="2" max="4" width="9.625" style="1" customWidth="1"/>
    <col min="5" max="6" width="12.00390625" style="1" customWidth="1"/>
    <col min="7" max="7" width="16.125" style="259" bestFit="1" customWidth="1"/>
    <col min="8" max="8" width="9.00390625" style="1" customWidth="1"/>
    <col min="9" max="9" width="10.50390625" style="1" bestFit="1" customWidth="1"/>
    <col min="10" max="11" width="9.125" style="1" bestFit="1" customWidth="1"/>
    <col min="12" max="16384" width="9.00390625" style="1" customWidth="1"/>
  </cols>
  <sheetData>
    <row r="1" ht="15" customHeight="1">
      <c r="A1" s="983" t="s">
        <v>605</v>
      </c>
    </row>
    <row r="2" ht="13.5">
      <c r="A2" s="834" t="s">
        <v>556</v>
      </c>
    </row>
    <row r="3" ht="6" customHeight="1"/>
    <row r="4" spans="1:7" ht="22.5" customHeight="1">
      <c r="A4" s="1009" t="s">
        <v>557</v>
      </c>
      <c r="B4" s="1005" t="s">
        <v>558</v>
      </c>
      <c r="C4" s="1007" t="s">
        <v>559</v>
      </c>
      <c r="D4" s="1007" t="s">
        <v>560</v>
      </c>
      <c r="E4" s="1007" t="s">
        <v>561</v>
      </c>
      <c r="F4" s="1007" t="s">
        <v>562</v>
      </c>
      <c r="G4" s="997" t="s">
        <v>563</v>
      </c>
    </row>
    <row r="5" spans="1:7" ht="22.5" customHeight="1">
      <c r="A5" s="1010"/>
      <c r="B5" s="1006"/>
      <c r="C5" s="1008"/>
      <c r="D5" s="1008"/>
      <c r="E5" s="1008"/>
      <c r="F5" s="1008"/>
      <c r="G5" s="998"/>
    </row>
    <row r="6" spans="1:7" ht="18.75" customHeight="1">
      <c r="A6" s="97" t="s">
        <v>652</v>
      </c>
      <c r="B6" s="1003"/>
      <c r="C6" s="1003"/>
      <c r="D6" s="1003"/>
      <c r="E6" s="1003"/>
      <c r="F6" s="1003"/>
      <c r="G6" s="1003"/>
    </row>
    <row r="7" spans="1:7" ht="13.5">
      <c r="A7" s="260" t="s">
        <v>565</v>
      </c>
      <c r="B7" s="261">
        <v>81745</v>
      </c>
      <c r="C7" s="261">
        <v>12145</v>
      </c>
      <c r="D7" s="261">
        <v>30999</v>
      </c>
      <c r="E7" s="261">
        <f aca="true" t="shared" si="0" ref="E7:E12">C7-D7</f>
        <v>-18854</v>
      </c>
      <c r="F7" s="261">
        <f aca="true" t="shared" si="1" ref="F7:F12">B7+E7</f>
        <v>62891</v>
      </c>
      <c r="G7" s="262">
        <f aca="true" t="shared" si="2" ref="G7:G12">F7/B7*100</f>
        <v>76.93559239097193</v>
      </c>
    </row>
    <row r="8" spans="1:7" ht="13.5">
      <c r="A8" s="260" t="s">
        <v>242</v>
      </c>
      <c r="B8" s="261">
        <v>87127</v>
      </c>
      <c r="C8" s="261">
        <v>13670</v>
      </c>
      <c r="D8" s="261">
        <v>34113</v>
      </c>
      <c r="E8" s="261">
        <f t="shared" si="0"/>
        <v>-20443</v>
      </c>
      <c r="F8" s="261">
        <f t="shared" si="1"/>
        <v>66684</v>
      </c>
      <c r="G8" s="262">
        <f t="shared" si="2"/>
        <v>76.5365500935416</v>
      </c>
    </row>
    <row r="9" spans="1:7" ht="13.5">
      <c r="A9" s="260" t="s">
        <v>272</v>
      </c>
      <c r="B9" s="261">
        <v>87524</v>
      </c>
      <c r="C9" s="261">
        <v>16636</v>
      </c>
      <c r="D9" s="261">
        <v>36164</v>
      </c>
      <c r="E9" s="261">
        <f t="shared" si="0"/>
        <v>-19528</v>
      </c>
      <c r="F9" s="261">
        <f t="shared" si="1"/>
        <v>67996</v>
      </c>
      <c r="G9" s="262">
        <f t="shared" si="2"/>
        <v>77.68840546592935</v>
      </c>
    </row>
    <row r="10" spans="1:7" ht="13.5">
      <c r="A10" s="260" t="s">
        <v>244</v>
      </c>
      <c r="B10" s="261">
        <v>75032</v>
      </c>
      <c r="C10" s="261">
        <v>16856</v>
      </c>
      <c r="D10" s="261">
        <v>30584</v>
      </c>
      <c r="E10" s="261">
        <f t="shared" si="0"/>
        <v>-13728</v>
      </c>
      <c r="F10" s="261">
        <f t="shared" si="1"/>
        <v>61304</v>
      </c>
      <c r="G10" s="262">
        <f t="shared" si="2"/>
        <v>81.70380637594626</v>
      </c>
    </row>
    <row r="11" spans="1:7" ht="13.5">
      <c r="A11" s="260" t="s">
        <v>245</v>
      </c>
      <c r="B11" s="261">
        <v>83834</v>
      </c>
      <c r="C11" s="261">
        <v>14818</v>
      </c>
      <c r="D11" s="261">
        <v>32657</v>
      </c>
      <c r="E11" s="261">
        <f t="shared" si="0"/>
        <v>-17839</v>
      </c>
      <c r="F11" s="261">
        <f t="shared" si="1"/>
        <v>65995</v>
      </c>
      <c r="G11" s="262">
        <f t="shared" si="2"/>
        <v>78.72104396784121</v>
      </c>
    </row>
    <row r="12" spans="1:7" ht="13.5">
      <c r="A12" s="260" t="s">
        <v>564</v>
      </c>
      <c r="B12" s="261">
        <v>90590</v>
      </c>
      <c r="C12" s="261">
        <v>14933</v>
      </c>
      <c r="D12" s="261">
        <v>35115</v>
      </c>
      <c r="E12" s="261">
        <f t="shared" si="0"/>
        <v>-20182</v>
      </c>
      <c r="F12" s="261">
        <f t="shared" si="1"/>
        <v>70408</v>
      </c>
      <c r="G12" s="262">
        <f t="shared" si="2"/>
        <v>77.72160282591898</v>
      </c>
    </row>
    <row r="13" spans="1:11" ht="13.5">
      <c r="A13" s="260" t="s">
        <v>234</v>
      </c>
      <c r="B13" s="261">
        <v>93238</v>
      </c>
      <c r="C13" s="261">
        <v>15448</v>
      </c>
      <c r="D13" s="261">
        <v>34018</v>
      </c>
      <c r="E13" s="261">
        <f>C13-D13</f>
        <v>-18570</v>
      </c>
      <c r="F13" s="261">
        <f>B13+E13</f>
        <v>74668</v>
      </c>
      <c r="G13" s="262">
        <f>F13/B13*100</f>
        <v>80.08322786846564</v>
      </c>
      <c r="I13" s="710"/>
      <c r="J13" s="710"/>
      <c r="K13" s="710"/>
    </row>
    <row r="14" spans="1:7" ht="18.75" customHeight="1">
      <c r="A14" s="810" t="s">
        <v>1070</v>
      </c>
      <c r="B14" s="1004"/>
      <c r="C14" s="1004"/>
      <c r="D14" s="1004"/>
      <c r="E14" s="1004"/>
      <c r="F14" s="1004"/>
      <c r="G14" s="1004"/>
    </row>
    <row r="15" spans="1:7" ht="13.5">
      <c r="A15" s="260" t="s">
        <v>565</v>
      </c>
      <c r="B15" s="261">
        <v>38996</v>
      </c>
      <c r="C15" s="261">
        <v>6645</v>
      </c>
      <c r="D15" s="261">
        <v>22235</v>
      </c>
      <c r="E15" s="261">
        <f aca="true" t="shared" si="3" ref="E15:E20">C15-D15</f>
        <v>-15590</v>
      </c>
      <c r="F15" s="261">
        <f aca="true" t="shared" si="4" ref="F15:F20">B15+E15</f>
        <v>23406</v>
      </c>
      <c r="G15" s="262">
        <f aca="true" t="shared" si="5" ref="G15:G20">F15/B15*100</f>
        <v>60.021540670838036</v>
      </c>
    </row>
    <row r="16" spans="1:7" ht="13.5">
      <c r="A16" s="260" t="s">
        <v>242</v>
      </c>
      <c r="B16" s="261">
        <v>41275</v>
      </c>
      <c r="C16" s="261">
        <v>7336</v>
      </c>
      <c r="D16" s="261">
        <v>23521</v>
      </c>
      <c r="E16" s="261">
        <f t="shared" si="3"/>
        <v>-16185</v>
      </c>
      <c r="F16" s="261">
        <f t="shared" si="4"/>
        <v>25090</v>
      </c>
      <c r="G16" s="262">
        <f t="shared" si="5"/>
        <v>60.78740157480315</v>
      </c>
    </row>
    <row r="17" spans="1:7" ht="13.5">
      <c r="A17" s="260" t="s">
        <v>272</v>
      </c>
      <c r="B17" s="261">
        <v>41130</v>
      </c>
      <c r="C17" s="261">
        <v>8634</v>
      </c>
      <c r="D17" s="261">
        <v>24016</v>
      </c>
      <c r="E17" s="261">
        <f t="shared" si="3"/>
        <v>-15382</v>
      </c>
      <c r="F17" s="261">
        <f t="shared" si="4"/>
        <v>25748</v>
      </c>
      <c r="G17" s="262">
        <f t="shared" si="5"/>
        <v>62.60150741551179</v>
      </c>
    </row>
    <row r="18" spans="1:7" ht="13.5">
      <c r="A18" s="260" t="s">
        <v>244</v>
      </c>
      <c r="B18" s="261">
        <v>34928</v>
      </c>
      <c r="C18" s="261">
        <v>9604</v>
      </c>
      <c r="D18" s="261">
        <v>20090</v>
      </c>
      <c r="E18" s="261">
        <f t="shared" si="3"/>
        <v>-10486</v>
      </c>
      <c r="F18" s="261">
        <f t="shared" si="4"/>
        <v>24442</v>
      </c>
      <c r="G18" s="262">
        <f t="shared" si="5"/>
        <v>69.97824095281723</v>
      </c>
    </row>
    <row r="19" spans="1:7" ht="13.5">
      <c r="A19" s="260" t="s">
        <v>245</v>
      </c>
      <c r="B19" s="261">
        <v>38705</v>
      </c>
      <c r="C19" s="261">
        <v>8365</v>
      </c>
      <c r="D19" s="261">
        <v>20725</v>
      </c>
      <c r="E19" s="261">
        <f t="shared" si="3"/>
        <v>-12360</v>
      </c>
      <c r="F19" s="261">
        <f t="shared" si="4"/>
        <v>26345</v>
      </c>
      <c r="G19" s="262">
        <f t="shared" si="5"/>
        <v>68.06614132541016</v>
      </c>
    </row>
    <row r="20" spans="1:7" ht="13.5">
      <c r="A20" s="260" t="s">
        <v>564</v>
      </c>
      <c r="B20" s="261">
        <v>41391</v>
      </c>
      <c r="C20" s="261">
        <v>8035</v>
      </c>
      <c r="D20" s="261">
        <v>21693</v>
      </c>
      <c r="E20" s="261">
        <f t="shared" si="3"/>
        <v>-13658</v>
      </c>
      <c r="F20" s="261">
        <f t="shared" si="4"/>
        <v>27733</v>
      </c>
      <c r="G20" s="262">
        <f t="shared" si="5"/>
        <v>67.00248846367568</v>
      </c>
    </row>
    <row r="21" spans="1:7" ht="13.5">
      <c r="A21" s="263" t="s">
        <v>234</v>
      </c>
      <c r="B21" s="264">
        <v>42385</v>
      </c>
      <c r="C21" s="264">
        <v>7831</v>
      </c>
      <c r="D21" s="264">
        <v>20704</v>
      </c>
      <c r="E21" s="264">
        <f>C21-D21</f>
        <v>-12873</v>
      </c>
      <c r="F21" s="264">
        <f>B21+E21</f>
        <v>29512</v>
      </c>
      <c r="G21" s="265">
        <f>F21/B21*100</f>
        <v>69.62840627580512</v>
      </c>
    </row>
    <row r="22" spans="1:7" ht="18.75" customHeight="1">
      <c r="A22" s="97" t="s">
        <v>1071</v>
      </c>
      <c r="B22" s="1003"/>
      <c r="C22" s="1003"/>
      <c r="D22" s="1003"/>
      <c r="E22" s="1003"/>
      <c r="F22" s="1003"/>
      <c r="G22" s="1003"/>
    </row>
    <row r="23" spans="1:9" ht="13.5">
      <c r="A23" s="260" t="s">
        <v>565</v>
      </c>
      <c r="B23" s="261">
        <v>42749</v>
      </c>
      <c r="C23" s="261">
        <v>5500</v>
      </c>
      <c r="D23" s="261">
        <v>8764</v>
      </c>
      <c r="E23" s="261">
        <f aca="true" t="shared" si="6" ref="E23:E28">C23-D23</f>
        <v>-3264</v>
      </c>
      <c r="F23" s="261">
        <f aca="true" t="shared" si="7" ref="F23:F28">B23+E23</f>
        <v>39485</v>
      </c>
      <c r="G23" s="262">
        <f aca="true" t="shared" si="8" ref="G23:G28">F23/B23*100</f>
        <v>92.36473367798077</v>
      </c>
      <c r="I23" s="5"/>
    </row>
    <row r="24" spans="1:7" ht="13.5">
      <c r="A24" s="260" t="s">
        <v>242</v>
      </c>
      <c r="B24" s="261">
        <v>45852</v>
      </c>
      <c r="C24" s="261">
        <v>6334</v>
      </c>
      <c r="D24" s="261">
        <v>10592</v>
      </c>
      <c r="E24" s="261">
        <f t="shared" si="6"/>
        <v>-4258</v>
      </c>
      <c r="F24" s="261">
        <f t="shared" si="7"/>
        <v>41594</v>
      </c>
      <c r="G24" s="262">
        <f t="shared" si="8"/>
        <v>90.71360027915904</v>
      </c>
    </row>
    <row r="25" spans="1:7" ht="13.5">
      <c r="A25" s="260" t="s">
        <v>272</v>
      </c>
      <c r="B25" s="261">
        <v>46394</v>
      </c>
      <c r="C25" s="261">
        <v>8002</v>
      </c>
      <c r="D25" s="261">
        <v>12148</v>
      </c>
      <c r="E25" s="261">
        <f t="shared" si="6"/>
        <v>-4146</v>
      </c>
      <c r="F25" s="261">
        <f t="shared" si="7"/>
        <v>42248</v>
      </c>
      <c r="G25" s="262">
        <f t="shared" si="8"/>
        <v>91.06349959046428</v>
      </c>
    </row>
    <row r="26" spans="1:7" ht="13.5">
      <c r="A26" s="260" t="s">
        <v>244</v>
      </c>
      <c r="B26" s="261">
        <v>40104</v>
      </c>
      <c r="C26" s="261">
        <v>7252</v>
      </c>
      <c r="D26" s="261">
        <v>10494</v>
      </c>
      <c r="E26" s="261">
        <f t="shared" si="6"/>
        <v>-3242</v>
      </c>
      <c r="F26" s="261">
        <f t="shared" si="7"/>
        <v>36862</v>
      </c>
      <c r="G26" s="262">
        <f t="shared" si="8"/>
        <v>91.91601835228406</v>
      </c>
    </row>
    <row r="27" spans="1:7" ht="13.5">
      <c r="A27" s="260" t="s">
        <v>245</v>
      </c>
      <c r="B27" s="7">
        <v>45129</v>
      </c>
      <c r="C27" s="7">
        <v>6453</v>
      </c>
      <c r="D27" s="7">
        <v>11932</v>
      </c>
      <c r="E27" s="261">
        <f t="shared" si="6"/>
        <v>-5479</v>
      </c>
      <c r="F27" s="7">
        <f t="shared" si="7"/>
        <v>39650</v>
      </c>
      <c r="G27" s="262">
        <f t="shared" si="8"/>
        <v>87.85924793370117</v>
      </c>
    </row>
    <row r="28" spans="1:7" ht="13.5">
      <c r="A28" s="260" t="s">
        <v>564</v>
      </c>
      <c r="B28" s="7">
        <v>49199</v>
      </c>
      <c r="C28" s="7">
        <v>6898</v>
      </c>
      <c r="D28" s="7">
        <v>13422</v>
      </c>
      <c r="E28" s="261">
        <f t="shared" si="6"/>
        <v>-6524</v>
      </c>
      <c r="F28" s="7">
        <f t="shared" si="7"/>
        <v>42675</v>
      </c>
      <c r="G28" s="262">
        <f t="shared" si="8"/>
        <v>86.73956787739588</v>
      </c>
    </row>
    <row r="29" spans="1:7" ht="13.5">
      <c r="A29" s="266" t="s">
        <v>234</v>
      </c>
      <c r="B29" s="12">
        <v>50853</v>
      </c>
      <c r="C29" s="12">
        <v>7617</v>
      </c>
      <c r="D29" s="12">
        <v>13314</v>
      </c>
      <c r="E29" s="267">
        <f>C29-D29</f>
        <v>-5697</v>
      </c>
      <c r="F29" s="12">
        <f>B29+E29</f>
        <v>45156</v>
      </c>
      <c r="G29" s="268">
        <f>F29/B29*100</f>
        <v>88.7971211137986</v>
      </c>
    </row>
    <row r="30" ht="13.5">
      <c r="A30" s="269"/>
    </row>
    <row r="31" ht="13.5">
      <c r="A31" s="269"/>
    </row>
    <row r="32" ht="13.5">
      <c r="A32" s="269"/>
    </row>
    <row r="33" ht="13.5">
      <c r="A33" s="269"/>
    </row>
    <row r="34" ht="13.5">
      <c r="A34" s="269"/>
    </row>
    <row r="35" ht="13.5">
      <c r="A35" s="269"/>
    </row>
    <row r="36" ht="13.5">
      <c r="A36" s="269"/>
    </row>
    <row r="37" ht="13.5">
      <c r="A37" s="269"/>
    </row>
    <row r="38" ht="13.5">
      <c r="A38" s="269"/>
    </row>
    <row r="39" ht="13.5">
      <c r="A39" s="269"/>
    </row>
    <row r="40" ht="13.5">
      <c r="A40" s="269"/>
    </row>
  </sheetData>
  <mergeCells count="10">
    <mergeCell ref="B14:G14"/>
    <mergeCell ref="B22:G22"/>
    <mergeCell ref="D4:D5"/>
    <mergeCell ref="E4:E5"/>
    <mergeCell ref="F4:F5"/>
    <mergeCell ref="G4:G5"/>
    <mergeCell ref="A4:A5"/>
    <mergeCell ref="B4:B5"/>
    <mergeCell ref="C4:C5"/>
    <mergeCell ref="B6:G6"/>
  </mergeCells>
  <hyperlinks>
    <hyperlink ref="A1" location="目次!A7" display="目次へ"/>
  </hyperlinks>
  <printOptions/>
  <pageMargins left="0.7874015748031497" right="0.5905511811023623" top="0.984251968503937" bottom="0.5905511811023623" header="0.5118110236220472"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153"/>
  <sheetViews>
    <sheetView workbookViewId="0" topLeftCell="A1">
      <selection activeCell="A1" sqref="A1"/>
    </sheetView>
  </sheetViews>
  <sheetFormatPr defaultColWidth="9.00390625" defaultRowHeight="13.5"/>
  <cols>
    <col min="1" max="1" width="9.875" style="89" customWidth="1"/>
    <col min="2" max="19" width="8.625" style="89" customWidth="1"/>
    <col min="20" max="16384" width="9.00390625" style="89" customWidth="1"/>
  </cols>
  <sheetData>
    <row r="1" ht="15" customHeight="1">
      <c r="A1" s="984" t="s">
        <v>605</v>
      </c>
    </row>
    <row r="2" ht="13.5" customHeight="1">
      <c r="A2" s="837" t="s">
        <v>278</v>
      </c>
    </row>
    <row r="3" ht="6" customHeight="1"/>
    <row r="4" spans="1:19" ht="15" customHeight="1">
      <c r="A4" s="1000" t="s">
        <v>279</v>
      </c>
      <c r="B4" s="83"/>
      <c r="C4" s="83" t="s">
        <v>280</v>
      </c>
      <c r="D4" s="83"/>
      <c r="E4" s="83"/>
      <c r="F4" s="83" t="s">
        <v>281</v>
      </c>
      <c r="G4" s="83"/>
      <c r="H4" s="90"/>
      <c r="I4" s="81" t="s">
        <v>282</v>
      </c>
      <c r="J4" s="90"/>
      <c r="K4" s="83"/>
      <c r="L4" s="83" t="s">
        <v>283</v>
      </c>
      <c r="M4" s="83"/>
      <c r="N4" s="1024" t="s">
        <v>284</v>
      </c>
      <c r="O4" s="1024"/>
      <c r="P4" s="999"/>
      <c r="Q4" s="1024" t="s">
        <v>311</v>
      </c>
      <c r="R4" s="1024"/>
      <c r="S4" s="999"/>
    </row>
    <row r="5" spans="1:19" ht="15" customHeight="1">
      <c r="A5" s="1001"/>
      <c r="B5" s="6" t="s">
        <v>285</v>
      </c>
      <c r="C5" s="6" t="s">
        <v>286</v>
      </c>
      <c r="D5" s="6" t="s">
        <v>287</v>
      </c>
      <c r="E5" s="6" t="s">
        <v>285</v>
      </c>
      <c r="F5" s="6" t="s">
        <v>286</v>
      </c>
      <c r="G5" s="6" t="s">
        <v>287</v>
      </c>
      <c r="H5" s="82" t="s">
        <v>285</v>
      </c>
      <c r="I5" s="6" t="s">
        <v>286</v>
      </c>
      <c r="J5" s="91" t="s">
        <v>287</v>
      </c>
      <c r="K5" s="6" t="s">
        <v>285</v>
      </c>
      <c r="L5" s="6" t="s">
        <v>286</v>
      </c>
      <c r="M5" s="6" t="s">
        <v>287</v>
      </c>
      <c r="N5" s="6" t="s">
        <v>285</v>
      </c>
      <c r="O5" s="6" t="s">
        <v>286</v>
      </c>
      <c r="P5" s="91" t="s">
        <v>287</v>
      </c>
      <c r="Q5" s="6" t="s">
        <v>285</v>
      </c>
      <c r="R5" s="6" t="s">
        <v>286</v>
      </c>
      <c r="S5" s="91" t="s">
        <v>287</v>
      </c>
    </row>
    <row r="6" spans="1:19" ht="15" customHeight="1">
      <c r="A6" s="92" t="s">
        <v>285</v>
      </c>
      <c r="B6" s="93">
        <v>87127</v>
      </c>
      <c r="C6" s="25">
        <v>41275</v>
      </c>
      <c r="D6" s="711">
        <v>45852</v>
      </c>
      <c r="E6" s="25">
        <v>87524</v>
      </c>
      <c r="F6" s="25">
        <v>41130</v>
      </c>
      <c r="G6" s="711">
        <v>46394</v>
      </c>
      <c r="H6" s="25">
        <v>75032</v>
      </c>
      <c r="I6" s="25">
        <v>34928</v>
      </c>
      <c r="J6" s="25">
        <v>40104</v>
      </c>
      <c r="K6" s="969">
        <v>83834</v>
      </c>
      <c r="L6" s="25">
        <v>38705</v>
      </c>
      <c r="M6" s="94">
        <v>45129</v>
      </c>
      <c r="N6" s="95">
        <v>90590</v>
      </c>
      <c r="O6" s="96">
        <v>41391</v>
      </c>
      <c r="P6" s="713">
        <v>49199</v>
      </c>
      <c r="Q6" s="95">
        <f>SUM(Q8,Q15,Q22,Q29,Q36,Q43,Q50,Q58,Q65,Q72,Q79,Q86,Q93,Q100,Q108,Q115,Q122,Q129,Q136,Q143,Q150,Q152)</f>
        <v>93238</v>
      </c>
      <c r="R6" s="95">
        <f>SUM(R8,R15,R22,R29,R36,R43,R50,R58,R65,R72,R79,R86,R93,R100,R108,R115,R122,R129,R136,R143,R150,R152)</f>
        <v>42385</v>
      </c>
      <c r="S6" s="95">
        <f>SUM(S8,S15,S22,S29,S36,S43,S50,S58,S65,S72,S79,S86,S93,S100,S108,S115,S122,S129,S136,S143,S150,S152)</f>
        <v>50853</v>
      </c>
    </row>
    <row r="7" spans="1:19" ht="13.5" customHeight="1">
      <c r="A7" s="97"/>
      <c r="B7" s="30"/>
      <c r="C7" s="98"/>
      <c r="D7" s="99"/>
      <c r="E7" s="98"/>
      <c r="F7" s="98"/>
      <c r="G7" s="99"/>
      <c r="H7" s="98"/>
      <c r="I7" s="98"/>
      <c r="J7" s="98"/>
      <c r="K7" s="970"/>
      <c r="L7" s="98"/>
      <c r="M7" s="712"/>
      <c r="N7" s="100"/>
      <c r="O7" s="100"/>
      <c r="P7" s="714"/>
      <c r="Q7" s="100"/>
      <c r="R7" s="100"/>
      <c r="S7" s="100"/>
    </row>
    <row r="8" spans="1:19" ht="15" customHeight="1">
      <c r="A8" s="97" t="s">
        <v>288</v>
      </c>
      <c r="B8" s="30">
        <f aca="true" t="shared" si="0" ref="B8:J8">SUM(B9:B13)</f>
        <v>5671</v>
      </c>
      <c r="C8" s="98">
        <f t="shared" si="0"/>
        <v>2922</v>
      </c>
      <c r="D8" s="99">
        <f t="shared" si="0"/>
        <v>2749</v>
      </c>
      <c r="E8" s="98">
        <f t="shared" si="0"/>
        <v>4564</v>
      </c>
      <c r="F8" s="98">
        <f t="shared" si="0"/>
        <v>2340</v>
      </c>
      <c r="G8" s="99">
        <f t="shared" si="0"/>
        <v>2224</v>
      </c>
      <c r="H8" s="98">
        <f t="shared" si="0"/>
        <v>3120</v>
      </c>
      <c r="I8" s="98">
        <f t="shared" si="0"/>
        <v>1584</v>
      </c>
      <c r="J8" s="98">
        <f t="shared" si="0"/>
        <v>1536</v>
      </c>
      <c r="K8" s="970">
        <f aca="true" t="shared" si="1" ref="K8:S8">SUM(K9:K13)</f>
        <v>3641</v>
      </c>
      <c r="L8" s="98">
        <f t="shared" si="1"/>
        <v>1863</v>
      </c>
      <c r="M8" s="99">
        <f t="shared" si="1"/>
        <v>1778</v>
      </c>
      <c r="N8" s="100">
        <f t="shared" si="1"/>
        <v>4226</v>
      </c>
      <c r="O8" s="100">
        <f t="shared" si="1"/>
        <v>2179</v>
      </c>
      <c r="P8" s="714">
        <f t="shared" si="1"/>
        <v>2047</v>
      </c>
      <c r="Q8" s="100">
        <f t="shared" si="1"/>
        <v>4229</v>
      </c>
      <c r="R8" s="100">
        <f t="shared" si="1"/>
        <v>2162</v>
      </c>
      <c r="S8" s="100">
        <f t="shared" si="1"/>
        <v>2067</v>
      </c>
    </row>
    <row r="9" spans="1:19" ht="15" customHeight="1">
      <c r="A9" s="97">
        <v>0</v>
      </c>
      <c r="B9" s="30">
        <v>1045</v>
      </c>
      <c r="C9" s="98">
        <v>572</v>
      </c>
      <c r="D9" s="99">
        <v>473</v>
      </c>
      <c r="E9" s="98">
        <v>866</v>
      </c>
      <c r="F9" s="98">
        <v>446</v>
      </c>
      <c r="G9" s="99">
        <v>420</v>
      </c>
      <c r="H9" s="98">
        <v>566</v>
      </c>
      <c r="I9" s="98">
        <v>274</v>
      </c>
      <c r="J9" s="98">
        <v>292</v>
      </c>
      <c r="K9" s="970">
        <v>789</v>
      </c>
      <c r="L9" s="98">
        <v>413</v>
      </c>
      <c r="M9" s="99">
        <v>376</v>
      </c>
      <c r="N9" s="101">
        <v>831</v>
      </c>
      <c r="O9" s="102">
        <v>429</v>
      </c>
      <c r="P9" s="715">
        <v>402</v>
      </c>
      <c r="Q9" s="101">
        <f>R9+S9</f>
        <v>835</v>
      </c>
      <c r="R9" s="102">
        <v>428</v>
      </c>
      <c r="S9" s="102">
        <v>407</v>
      </c>
    </row>
    <row r="10" spans="1:19" ht="15" customHeight="1">
      <c r="A10" s="97">
        <v>1</v>
      </c>
      <c r="B10" s="30">
        <v>1130</v>
      </c>
      <c r="C10" s="98">
        <v>592</v>
      </c>
      <c r="D10" s="99">
        <v>538</v>
      </c>
      <c r="E10" s="98">
        <v>851</v>
      </c>
      <c r="F10" s="98">
        <v>450</v>
      </c>
      <c r="G10" s="99">
        <v>401</v>
      </c>
      <c r="H10" s="98">
        <v>621</v>
      </c>
      <c r="I10" s="98">
        <v>336</v>
      </c>
      <c r="J10" s="98">
        <v>285</v>
      </c>
      <c r="K10" s="970">
        <v>727</v>
      </c>
      <c r="L10" s="98">
        <v>374</v>
      </c>
      <c r="M10" s="99">
        <v>353</v>
      </c>
      <c r="N10" s="101">
        <v>815</v>
      </c>
      <c r="O10" s="102">
        <v>406</v>
      </c>
      <c r="P10" s="715">
        <v>409</v>
      </c>
      <c r="Q10" s="101">
        <f>R10+S10</f>
        <v>836</v>
      </c>
      <c r="R10" s="102">
        <v>421</v>
      </c>
      <c r="S10" s="102">
        <v>415</v>
      </c>
    </row>
    <row r="11" spans="1:19" ht="15" customHeight="1">
      <c r="A11" s="97">
        <v>2</v>
      </c>
      <c r="B11" s="30">
        <v>1139</v>
      </c>
      <c r="C11" s="98">
        <v>571</v>
      </c>
      <c r="D11" s="99">
        <v>568</v>
      </c>
      <c r="E11" s="98">
        <v>910</v>
      </c>
      <c r="F11" s="98">
        <v>447</v>
      </c>
      <c r="G11" s="99">
        <v>463</v>
      </c>
      <c r="H11" s="98">
        <v>657</v>
      </c>
      <c r="I11" s="98">
        <v>332</v>
      </c>
      <c r="J11" s="98">
        <v>325</v>
      </c>
      <c r="K11" s="970">
        <v>708</v>
      </c>
      <c r="L11" s="98">
        <v>348</v>
      </c>
      <c r="M11" s="99">
        <v>360</v>
      </c>
      <c r="N11" s="101">
        <v>846</v>
      </c>
      <c r="O11" s="102">
        <v>443</v>
      </c>
      <c r="P11" s="715">
        <v>403</v>
      </c>
      <c r="Q11" s="101">
        <f>R11+S11</f>
        <v>843</v>
      </c>
      <c r="R11" s="102">
        <v>431</v>
      </c>
      <c r="S11" s="102">
        <v>412</v>
      </c>
    </row>
    <row r="12" spans="1:19" ht="15" customHeight="1">
      <c r="A12" s="97">
        <v>3</v>
      </c>
      <c r="B12" s="30">
        <v>1167</v>
      </c>
      <c r="C12" s="98">
        <v>591</v>
      </c>
      <c r="D12" s="99">
        <v>576</v>
      </c>
      <c r="E12" s="98">
        <v>985</v>
      </c>
      <c r="F12" s="98">
        <v>502</v>
      </c>
      <c r="G12" s="99">
        <v>483</v>
      </c>
      <c r="H12" s="98">
        <v>638</v>
      </c>
      <c r="I12" s="98">
        <v>304</v>
      </c>
      <c r="J12" s="98">
        <v>334</v>
      </c>
      <c r="K12" s="970">
        <v>735</v>
      </c>
      <c r="L12" s="98">
        <v>364</v>
      </c>
      <c r="M12" s="99">
        <v>371</v>
      </c>
      <c r="N12" s="101">
        <v>861</v>
      </c>
      <c r="O12" s="102">
        <v>457</v>
      </c>
      <c r="P12" s="715">
        <v>404</v>
      </c>
      <c r="Q12" s="101">
        <f>R12+S12</f>
        <v>851</v>
      </c>
      <c r="R12" s="102">
        <v>440</v>
      </c>
      <c r="S12" s="102">
        <v>411</v>
      </c>
    </row>
    <row r="13" spans="1:19" ht="15" customHeight="1">
      <c r="A13" s="97">
        <v>4</v>
      </c>
      <c r="B13" s="30">
        <v>1190</v>
      </c>
      <c r="C13" s="98">
        <v>596</v>
      </c>
      <c r="D13" s="99">
        <v>594</v>
      </c>
      <c r="E13" s="98">
        <v>952</v>
      </c>
      <c r="F13" s="98">
        <v>495</v>
      </c>
      <c r="G13" s="99">
        <v>457</v>
      </c>
      <c r="H13" s="98">
        <v>638</v>
      </c>
      <c r="I13" s="98">
        <v>338</v>
      </c>
      <c r="J13" s="98">
        <v>300</v>
      </c>
      <c r="K13" s="970">
        <v>682</v>
      </c>
      <c r="L13" s="98">
        <v>364</v>
      </c>
      <c r="M13" s="99">
        <v>318</v>
      </c>
      <c r="N13" s="101">
        <v>873</v>
      </c>
      <c r="O13" s="102">
        <v>444</v>
      </c>
      <c r="P13" s="715">
        <v>429</v>
      </c>
      <c r="Q13" s="101">
        <f>R13+S13</f>
        <v>864</v>
      </c>
      <c r="R13" s="102">
        <v>442</v>
      </c>
      <c r="S13" s="102">
        <v>422</v>
      </c>
    </row>
    <row r="14" spans="1:19" ht="13.5" customHeight="1">
      <c r="A14" s="97"/>
      <c r="B14" s="30"/>
      <c r="C14" s="98"/>
      <c r="D14" s="99"/>
      <c r="E14" s="98"/>
      <c r="F14" s="98"/>
      <c r="G14" s="99"/>
      <c r="H14" s="98"/>
      <c r="I14" s="98"/>
      <c r="J14" s="98"/>
      <c r="K14" s="970"/>
      <c r="L14" s="98"/>
      <c r="M14" s="99"/>
      <c r="N14" s="100"/>
      <c r="O14" s="100"/>
      <c r="P14" s="714"/>
      <c r="Q14" s="100"/>
      <c r="R14" s="100"/>
      <c r="S14" s="100"/>
    </row>
    <row r="15" spans="1:19" ht="15" customHeight="1">
      <c r="A15" s="97" t="s">
        <v>289</v>
      </c>
      <c r="B15" s="30">
        <f aca="true" t="shared" si="2" ref="B15:J15">SUM(B16:B20)</f>
        <v>5957</v>
      </c>
      <c r="C15" s="98">
        <f t="shared" si="2"/>
        <v>3017</v>
      </c>
      <c r="D15" s="99">
        <f t="shared" si="2"/>
        <v>2940</v>
      </c>
      <c r="E15" s="98">
        <f t="shared" si="2"/>
        <v>5196</v>
      </c>
      <c r="F15" s="98">
        <f t="shared" si="2"/>
        <v>2690</v>
      </c>
      <c r="G15" s="99">
        <f t="shared" si="2"/>
        <v>2506</v>
      </c>
      <c r="H15" s="98">
        <f t="shared" si="2"/>
        <v>3516</v>
      </c>
      <c r="I15" s="98">
        <f t="shared" si="2"/>
        <v>1793</v>
      </c>
      <c r="J15" s="98">
        <f t="shared" si="2"/>
        <v>1723</v>
      </c>
      <c r="K15" s="970">
        <f aca="true" t="shared" si="3" ref="K15:S15">SUM(K16:K20)</f>
        <v>3367</v>
      </c>
      <c r="L15" s="98">
        <f t="shared" si="3"/>
        <v>1704</v>
      </c>
      <c r="M15" s="99">
        <f t="shared" si="3"/>
        <v>1663</v>
      </c>
      <c r="N15" s="100">
        <f t="shared" si="3"/>
        <v>3965</v>
      </c>
      <c r="O15" s="100">
        <f t="shared" si="3"/>
        <v>1998</v>
      </c>
      <c r="P15" s="714">
        <f t="shared" si="3"/>
        <v>1967</v>
      </c>
      <c r="Q15" s="100">
        <f t="shared" si="3"/>
        <v>4285</v>
      </c>
      <c r="R15" s="100">
        <f t="shared" si="3"/>
        <v>2217</v>
      </c>
      <c r="S15" s="100">
        <f t="shared" si="3"/>
        <v>2068</v>
      </c>
    </row>
    <row r="16" spans="1:19" ht="15" customHeight="1">
      <c r="A16" s="97">
        <v>5</v>
      </c>
      <c r="B16" s="30">
        <v>1175</v>
      </c>
      <c r="C16" s="98">
        <v>595</v>
      </c>
      <c r="D16" s="99">
        <v>580</v>
      </c>
      <c r="E16" s="98">
        <v>967</v>
      </c>
      <c r="F16" s="98">
        <v>530</v>
      </c>
      <c r="G16" s="99">
        <v>437</v>
      </c>
      <c r="H16" s="98">
        <v>657</v>
      </c>
      <c r="I16" s="98">
        <v>316</v>
      </c>
      <c r="J16" s="98">
        <v>341</v>
      </c>
      <c r="K16" s="970">
        <v>655</v>
      </c>
      <c r="L16" s="98">
        <v>324</v>
      </c>
      <c r="M16" s="99">
        <v>331</v>
      </c>
      <c r="N16" s="101">
        <v>854</v>
      </c>
      <c r="O16" s="102">
        <v>438</v>
      </c>
      <c r="P16" s="715">
        <v>416</v>
      </c>
      <c r="Q16" s="101">
        <f>R16+S16</f>
        <v>829</v>
      </c>
      <c r="R16" s="102">
        <v>444</v>
      </c>
      <c r="S16" s="102">
        <v>385</v>
      </c>
    </row>
    <row r="17" spans="1:19" ht="15" customHeight="1">
      <c r="A17" s="97">
        <v>6</v>
      </c>
      <c r="B17" s="30">
        <v>1179</v>
      </c>
      <c r="C17" s="98">
        <v>609</v>
      </c>
      <c r="D17" s="99">
        <v>570</v>
      </c>
      <c r="E17" s="98">
        <v>1038</v>
      </c>
      <c r="F17" s="98">
        <v>532</v>
      </c>
      <c r="G17" s="99">
        <v>506</v>
      </c>
      <c r="H17" s="98">
        <v>655</v>
      </c>
      <c r="I17" s="98">
        <v>353</v>
      </c>
      <c r="J17" s="98">
        <v>302</v>
      </c>
      <c r="K17" s="970">
        <v>681</v>
      </c>
      <c r="L17" s="98">
        <v>350</v>
      </c>
      <c r="M17" s="99">
        <v>331</v>
      </c>
      <c r="N17" s="101">
        <v>845</v>
      </c>
      <c r="O17" s="102">
        <v>431</v>
      </c>
      <c r="P17" s="715">
        <v>414</v>
      </c>
      <c r="Q17" s="101">
        <f>R17+S17</f>
        <v>859</v>
      </c>
      <c r="R17" s="102">
        <v>428</v>
      </c>
      <c r="S17" s="102">
        <v>431</v>
      </c>
    </row>
    <row r="18" spans="1:19" ht="15" customHeight="1">
      <c r="A18" s="97">
        <v>7</v>
      </c>
      <c r="B18" s="30">
        <v>1158</v>
      </c>
      <c r="C18" s="98">
        <v>578</v>
      </c>
      <c r="D18" s="99">
        <v>580</v>
      </c>
      <c r="E18" s="98">
        <v>1024</v>
      </c>
      <c r="F18" s="98">
        <v>534</v>
      </c>
      <c r="G18" s="99">
        <v>490</v>
      </c>
      <c r="H18" s="98">
        <v>678</v>
      </c>
      <c r="I18" s="98">
        <v>342</v>
      </c>
      <c r="J18" s="98">
        <v>336</v>
      </c>
      <c r="K18" s="970">
        <v>684</v>
      </c>
      <c r="L18" s="98">
        <v>366</v>
      </c>
      <c r="M18" s="99">
        <v>318</v>
      </c>
      <c r="N18" s="101">
        <v>790</v>
      </c>
      <c r="O18" s="102">
        <v>374</v>
      </c>
      <c r="P18" s="715">
        <v>416</v>
      </c>
      <c r="Q18" s="101">
        <f>R18+S18</f>
        <v>881</v>
      </c>
      <c r="R18" s="102">
        <v>453</v>
      </c>
      <c r="S18" s="102">
        <v>428</v>
      </c>
    </row>
    <row r="19" spans="1:19" ht="15" customHeight="1">
      <c r="A19" s="97">
        <v>8</v>
      </c>
      <c r="B19" s="30">
        <v>1214</v>
      </c>
      <c r="C19" s="98">
        <v>632</v>
      </c>
      <c r="D19" s="99">
        <v>582</v>
      </c>
      <c r="E19" s="98">
        <v>1045</v>
      </c>
      <c r="F19" s="98">
        <v>526</v>
      </c>
      <c r="G19" s="99">
        <v>519</v>
      </c>
      <c r="H19" s="98">
        <v>735</v>
      </c>
      <c r="I19" s="98">
        <v>374</v>
      </c>
      <c r="J19" s="98">
        <v>361</v>
      </c>
      <c r="K19" s="970">
        <v>685</v>
      </c>
      <c r="L19" s="98">
        <v>326</v>
      </c>
      <c r="M19" s="99">
        <v>359</v>
      </c>
      <c r="N19" s="101">
        <v>730</v>
      </c>
      <c r="O19" s="102">
        <v>374</v>
      </c>
      <c r="P19" s="715">
        <v>356</v>
      </c>
      <c r="Q19" s="101">
        <f>R19+S19</f>
        <v>822</v>
      </c>
      <c r="R19" s="102">
        <v>433</v>
      </c>
      <c r="S19" s="102">
        <v>389</v>
      </c>
    </row>
    <row r="20" spans="1:19" ht="15" customHeight="1">
      <c r="A20" s="97">
        <v>9</v>
      </c>
      <c r="B20" s="30">
        <v>1231</v>
      </c>
      <c r="C20" s="98">
        <v>603</v>
      </c>
      <c r="D20" s="99">
        <v>628</v>
      </c>
      <c r="E20" s="98">
        <v>1122</v>
      </c>
      <c r="F20" s="98">
        <v>568</v>
      </c>
      <c r="G20" s="99">
        <v>554</v>
      </c>
      <c r="H20" s="98">
        <v>791</v>
      </c>
      <c r="I20" s="98">
        <v>408</v>
      </c>
      <c r="J20" s="98">
        <v>383</v>
      </c>
      <c r="K20" s="970">
        <v>662</v>
      </c>
      <c r="L20" s="98">
        <v>338</v>
      </c>
      <c r="M20" s="99">
        <v>324</v>
      </c>
      <c r="N20" s="101">
        <v>746</v>
      </c>
      <c r="O20" s="102">
        <v>381</v>
      </c>
      <c r="P20" s="715">
        <v>365</v>
      </c>
      <c r="Q20" s="101">
        <f>R20+S20</f>
        <v>894</v>
      </c>
      <c r="R20" s="102">
        <v>459</v>
      </c>
      <c r="S20" s="102">
        <v>435</v>
      </c>
    </row>
    <row r="21" spans="1:19" ht="13.5" customHeight="1">
      <c r="A21" s="97"/>
      <c r="B21" s="30"/>
      <c r="C21" s="98"/>
      <c r="D21" s="99"/>
      <c r="E21" s="98"/>
      <c r="F21" s="98"/>
      <c r="G21" s="99"/>
      <c r="H21" s="98"/>
      <c r="I21" s="98"/>
      <c r="J21" s="98"/>
      <c r="K21" s="970"/>
      <c r="L21" s="98"/>
      <c r="M21" s="99"/>
      <c r="N21" s="100"/>
      <c r="O21" s="100"/>
      <c r="P21" s="714"/>
      <c r="Q21" s="100"/>
      <c r="R21" s="100"/>
      <c r="S21" s="100"/>
    </row>
    <row r="22" spans="1:19" ht="15" customHeight="1">
      <c r="A22" s="97" t="s">
        <v>290</v>
      </c>
      <c r="B22" s="30">
        <f aca="true" t="shared" si="4" ref="B22:J22">SUM(B23:B27)</f>
        <v>6397</v>
      </c>
      <c r="C22" s="98">
        <f t="shared" si="4"/>
        <v>3221</v>
      </c>
      <c r="D22" s="99">
        <f t="shared" si="4"/>
        <v>3176</v>
      </c>
      <c r="E22" s="98">
        <f t="shared" si="4"/>
        <v>5262</v>
      </c>
      <c r="F22" s="98">
        <f t="shared" si="4"/>
        <v>2623</v>
      </c>
      <c r="G22" s="99">
        <f t="shared" si="4"/>
        <v>2639</v>
      </c>
      <c r="H22" s="98">
        <f t="shared" si="4"/>
        <v>4156</v>
      </c>
      <c r="I22" s="98">
        <f t="shared" si="4"/>
        <v>2105</v>
      </c>
      <c r="J22" s="98">
        <f t="shared" si="4"/>
        <v>2051</v>
      </c>
      <c r="K22" s="970">
        <f aca="true" t="shared" si="5" ref="K22:S22">SUM(K23:K27)</f>
        <v>3567</v>
      </c>
      <c r="L22" s="98">
        <f t="shared" si="5"/>
        <v>1806</v>
      </c>
      <c r="M22" s="99">
        <f t="shared" si="5"/>
        <v>1761</v>
      </c>
      <c r="N22" s="100">
        <f t="shared" si="5"/>
        <v>3536</v>
      </c>
      <c r="O22" s="100">
        <f t="shared" si="5"/>
        <v>1786</v>
      </c>
      <c r="P22" s="714">
        <f t="shared" si="5"/>
        <v>1750</v>
      </c>
      <c r="Q22" s="100">
        <f t="shared" si="5"/>
        <v>4121</v>
      </c>
      <c r="R22" s="100">
        <f t="shared" si="5"/>
        <v>2086</v>
      </c>
      <c r="S22" s="100">
        <f t="shared" si="5"/>
        <v>2035</v>
      </c>
    </row>
    <row r="23" spans="1:19" ht="15" customHeight="1">
      <c r="A23" s="97">
        <v>10</v>
      </c>
      <c r="B23" s="30">
        <v>1260</v>
      </c>
      <c r="C23" s="98">
        <v>656</v>
      </c>
      <c r="D23" s="99">
        <v>604</v>
      </c>
      <c r="E23" s="98">
        <v>1037</v>
      </c>
      <c r="F23" s="98">
        <v>509</v>
      </c>
      <c r="G23" s="99">
        <v>528</v>
      </c>
      <c r="H23" s="98">
        <v>747</v>
      </c>
      <c r="I23" s="98">
        <v>399</v>
      </c>
      <c r="J23" s="98">
        <v>348</v>
      </c>
      <c r="K23" s="970">
        <v>674</v>
      </c>
      <c r="L23" s="98">
        <v>325</v>
      </c>
      <c r="M23" s="99">
        <v>349</v>
      </c>
      <c r="N23" s="101">
        <v>703</v>
      </c>
      <c r="O23" s="102">
        <v>344</v>
      </c>
      <c r="P23" s="715">
        <v>359</v>
      </c>
      <c r="Q23" s="101">
        <f>R23+S23</f>
        <v>853</v>
      </c>
      <c r="R23" s="102">
        <v>462</v>
      </c>
      <c r="S23" s="102">
        <v>391</v>
      </c>
    </row>
    <row r="24" spans="1:19" ht="15" customHeight="1">
      <c r="A24" s="97">
        <v>11</v>
      </c>
      <c r="B24" s="30">
        <v>1298</v>
      </c>
      <c r="C24" s="98">
        <v>667</v>
      </c>
      <c r="D24" s="99">
        <v>631</v>
      </c>
      <c r="E24" s="98">
        <v>1010</v>
      </c>
      <c r="F24" s="98">
        <v>504</v>
      </c>
      <c r="G24" s="99">
        <v>506</v>
      </c>
      <c r="H24" s="98">
        <v>812</v>
      </c>
      <c r="I24" s="98">
        <v>389</v>
      </c>
      <c r="J24" s="98">
        <v>423</v>
      </c>
      <c r="K24" s="970">
        <v>657</v>
      </c>
      <c r="L24" s="98">
        <v>351</v>
      </c>
      <c r="M24" s="99">
        <v>306</v>
      </c>
      <c r="N24" s="101">
        <v>703</v>
      </c>
      <c r="O24" s="102">
        <v>358</v>
      </c>
      <c r="P24" s="715">
        <v>345</v>
      </c>
      <c r="Q24" s="101">
        <f>R24+S24</f>
        <v>873</v>
      </c>
      <c r="R24" s="102">
        <v>438</v>
      </c>
      <c r="S24" s="102">
        <v>435</v>
      </c>
    </row>
    <row r="25" spans="1:19" ht="15" customHeight="1">
      <c r="A25" s="97">
        <v>12</v>
      </c>
      <c r="B25" s="30">
        <v>1330</v>
      </c>
      <c r="C25" s="98">
        <v>668</v>
      </c>
      <c r="D25" s="99">
        <v>662</v>
      </c>
      <c r="E25" s="98">
        <v>1061</v>
      </c>
      <c r="F25" s="98">
        <v>532</v>
      </c>
      <c r="G25" s="99">
        <v>529</v>
      </c>
      <c r="H25" s="98">
        <v>839</v>
      </c>
      <c r="I25" s="98">
        <v>433</v>
      </c>
      <c r="J25" s="98">
        <v>406</v>
      </c>
      <c r="K25" s="970">
        <v>703</v>
      </c>
      <c r="L25" s="98">
        <v>338</v>
      </c>
      <c r="M25" s="99">
        <v>365</v>
      </c>
      <c r="N25" s="101">
        <v>724</v>
      </c>
      <c r="O25" s="102">
        <v>382</v>
      </c>
      <c r="P25" s="715">
        <v>342</v>
      </c>
      <c r="Q25" s="101">
        <f>R25+S25</f>
        <v>824</v>
      </c>
      <c r="R25" s="102">
        <v>390</v>
      </c>
      <c r="S25" s="102">
        <v>434</v>
      </c>
    </row>
    <row r="26" spans="1:19" ht="15" customHeight="1">
      <c r="A26" s="97">
        <v>13</v>
      </c>
      <c r="B26" s="30">
        <v>1280</v>
      </c>
      <c r="C26" s="98">
        <v>636</v>
      </c>
      <c r="D26" s="99">
        <v>644</v>
      </c>
      <c r="E26" s="98">
        <v>1040</v>
      </c>
      <c r="F26" s="98">
        <v>534</v>
      </c>
      <c r="G26" s="99">
        <v>506</v>
      </c>
      <c r="H26" s="98">
        <v>842</v>
      </c>
      <c r="I26" s="98">
        <v>427</v>
      </c>
      <c r="J26" s="98">
        <v>415</v>
      </c>
      <c r="K26" s="970">
        <v>736</v>
      </c>
      <c r="L26" s="98">
        <v>374</v>
      </c>
      <c r="M26" s="99">
        <v>362</v>
      </c>
      <c r="N26" s="101">
        <v>713</v>
      </c>
      <c r="O26" s="102">
        <v>356</v>
      </c>
      <c r="P26" s="715">
        <v>357</v>
      </c>
      <c r="Q26" s="101">
        <f>R26+S26</f>
        <v>798</v>
      </c>
      <c r="R26" s="102">
        <v>398</v>
      </c>
      <c r="S26" s="102">
        <v>400</v>
      </c>
    </row>
    <row r="27" spans="1:19" ht="15" customHeight="1">
      <c r="A27" s="97">
        <v>14</v>
      </c>
      <c r="B27" s="30">
        <v>1229</v>
      </c>
      <c r="C27" s="98">
        <v>594</v>
      </c>
      <c r="D27" s="99">
        <v>635</v>
      </c>
      <c r="E27" s="98">
        <v>1114</v>
      </c>
      <c r="F27" s="98">
        <v>544</v>
      </c>
      <c r="G27" s="99">
        <v>570</v>
      </c>
      <c r="H27" s="98">
        <v>916</v>
      </c>
      <c r="I27" s="98">
        <v>457</v>
      </c>
      <c r="J27" s="98">
        <v>459</v>
      </c>
      <c r="K27" s="970">
        <v>797</v>
      </c>
      <c r="L27" s="98">
        <v>418</v>
      </c>
      <c r="M27" s="99">
        <v>379</v>
      </c>
      <c r="N27" s="101">
        <v>693</v>
      </c>
      <c r="O27" s="102">
        <v>346</v>
      </c>
      <c r="P27" s="715">
        <v>347</v>
      </c>
      <c r="Q27" s="101">
        <f>R27+S27</f>
        <v>773</v>
      </c>
      <c r="R27" s="102">
        <v>398</v>
      </c>
      <c r="S27" s="102">
        <v>375</v>
      </c>
    </row>
    <row r="28" spans="1:19" ht="13.5" customHeight="1">
      <c r="A28" s="97"/>
      <c r="B28" s="30"/>
      <c r="C28" s="98"/>
      <c r="D28" s="99"/>
      <c r="E28" s="98"/>
      <c r="F28" s="98"/>
      <c r="G28" s="99"/>
      <c r="H28" s="98"/>
      <c r="I28" s="98"/>
      <c r="J28" s="98"/>
      <c r="K28" s="970"/>
      <c r="L28" s="98"/>
      <c r="M28" s="99"/>
      <c r="N28" s="100"/>
      <c r="O28" s="100"/>
      <c r="P28" s="714"/>
      <c r="Q28" s="100"/>
      <c r="R28" s="100"/>
      <c r="S28" s="100"/>
    </row>
    <row r="29" spans="1:19" ht="15" customHeight="1">
      <c r="A29" s="97" t="s">
        <v>291</v>
      </c>
      <c r="B29" s="30">
        <f aca="true" t="shared" si="6" ref="B29:J29">SUM(B30:B34)</f>
        <v>5975</v>
      </c>
      <c r="C29" s="98">
        <f t="shared" si="6"/>
        <v>2943</v>
      </c>
      <c r="D29" s="99">
        <f t="shared" si="6"/>
        <v>3032</v>
      </c>
      <c r="E29" s="98">
        <f t="shared" si="6"/>
        <v>6370</v>
      </c>
      <c r="F29" s="98">
        <f t="shared" si="6"/>
        <v>3081</v>
      </c>
      <c r="G29" s="99">
        <f t="shared" si="6"/>
        <v>3289</v>
      </c>
      <c r="H29" s="98">
        <f t="shared" si="6"/>
        <v>4715</v>
      </c>
      <c r="I29" s="98">
        <f t="shared" si="6"/>
        <v>2290</v>
      </c>
      <c r="J29" s="98">
        <f t="shared" si="6"/>
        <v>2425</v>
      </c>
      <c r="K29" s="970">
        <f aca="true" t="shared" si="7" ref="K29:S29">SUM(K30:K34)</f>
        <v>4451</v>
      </c>
      <c r="L29" s="98">
        <f t="shared" si="7"/>
        <v>2193</v>
      </c>
      <c r="M29" s="99">
        <f t="shared" si="7"/>
        <v>2258</v>
      </c>
      <c r="N29" s="100">
        <f t="shared" si="7"/>
        <v>4012</v>
      </c>
      <c r="O29" s="100">
        <f t="shared" si="7"/>
        <v>2043</v>
      </c>
      <c r="P29" s="714">
        <f t="shared" si="7"/>
        <v>1969</v>
      </c>
      <c r="Q29" s="100">
        <f t="shared" si="7"/>
        <v>3793</v>
      </c>
      <c r="R29" s="100">
        <f t="shared" si="7"/>
        <v>1924</v>
      </c>
      <c r="S29" s="100">
        <f t="shared" si="7"/>
        <v>1869</v>
      </c>
    </row>
    <row r="30" spans="1:19" ht="15" customHeight="1">
      <c r="A30" s="97">
        <v>15</v>
      </c>
      <c r="B30" s="30">
        <v>1149</v>
      </c>
      <c r="C30" s="98">
        <v>576</v>
      </c>
      <c r="D30" s="99">
        <v>573</v>
      </c>
      <c r="E30" s="98">
        <v>1127</v>
      </c>
      <c r="F30" s="98">
        <v>569</v>
      </c>
      <c r="G30" s="99">
        <v>558</v>
      </c>
      <c r="H30" s="98">
        <v>887</v>
      </c>
      <c r="I30" s="98">
        <v>443</v>
      </c>
      <c r="J30" s="98">
        <v>444</v>
      </c>
      <c r="K30" s="970">
        <v>793</v>
      </c>
      <c r="L30" s="98">
        <v>419</v>
      </c>
      <c r="M30" s="99">
        <v>374</v>
      </c>
      <c r="N30" s="101">
        <v>730</v>
      </c>
      <c r="O30" s="102">
        <v>360</v>
      </c>
      <c r="P30" s="715">
        <v>370</v>
      </c>
      <c r="Q30" s="101">
        <f>R30+S30</f>
        <v>755</v>
      </c>
      <c r="R30" s="102">
        <v>384</v>
      </c>
      <c r="S30" s="102">
        <v>371</v>
      </c>
    </row>
    <row r="31" spans="1:19" ht="15" customHeight="1">
      <c r="A31" s="97">
        <v>16</v>
      </c>
      <c r="B31" s="30">
        <v>1140</v>
      </c>
      <c r="C31" s="98">
        <v>570</v>
      </c>
      <c r="D31" s="99">
        <v>570</v>
      </c>
      <c r="E31" s="98">
        <v>1178</v>
      </c>
      <c r="F31" s="98">
        <v>589</v>
      </c>
      <c r="G31" s="99">
        <v>589</v>
      </c>
      <c r="H31" s="98">
        <v>852</v>
      </c>
      <c r="I31" s="98">
        <v>434</v>
      </c>
      <c r="J31" s="98">
        <v>418</v>
      </c>
      <c r="K31" s="970">
        <v>828</v>
      </c>
      <c r="L31" s="98">
        <v>401</v>
      </c>
      <c r="M31" s="99">
        <v>427</v>
      </c>
      <c r="N31" s="101">
        <v>692</v>
      </c>
      <c r="O31" s="102">
        <v>371</v>
      </c>
      <c r="P31" s="715">
        <v>321</v>
      </c>
      <c r="Q31" s="101">
        <f>R31+S31</f>
        <v>769</v>
      </c>
      <c r="R31" s="102">
        <v>387</v>
      </c>
      <c r="S31" s="102">
        <v>382</v>
      </c>
    </row>
    <row r="32" spans="1:19" ht="15" customHeight="1">
      <c r="A32" s="97">
        <v>17</v>
      </c>
      <c r="B32" s="30">
        <v>1137</v>
      </c>
      <c r="C32" s="98">
        <v>571</v>
      </c>
      <c r="D32" s="99">
        <v>566</v>
      </c>
      <c r="E32" s="98">
        <v>1241</v>
      </c>
      <c r="F32" s="98">
        <v>602</v>
      </c>
      <c r="G32" s="99">
        <v>639</v>
      </c>
      <c r="H32" s="98">
        <v>950</v>
      </c>
      <c r="I32" s="98">
        <v>466</v>
      </c>
      <c r="J32" s="98">
        <v>484</v>
      </c>
      <c r="K32" s="970">
        <v>898</v>
      </c>
      <c r="L32" s="98">
        <v>460</v>
      </c>
      <c r="M32" s="99">
        <v>438</v>
      </c>
      <c r="N32" s="101">
        <v>740</v>
      </c>
      <c r="O32" s="102">
        <v>368</v>
      </c>
      <c r="P32" s="715">
        <v>372</v>
      </c>
      <c r="Q32" s="101">
        <f>R32+S32</f>
        <v>740</v>
      </c>
      <c r="R32" s="102">
        <v>396</v>
      </c>
      <c r="S32" s="102">
        <v>344</v>
      </c>
    </row>
    <row r="33" spans="1:19" ht="15" customHeight="1">
      <c r="A33" s="97">
        <v>18</v>
      </c>
      <c r="B33" s="30">
        <v>1358</v>
      </c>
      <c r="C33" s="98">
        <v>642</v>
      </c>
      <c r="D33" s="99">
        <v>716</v>
      </c>
      <c r="E33" s="98">
        <v>1373</v>
      </c>
      <c r="F33" s="98">
        <v>660</v>
      </c>
      <c r="G33" s="99">
        <v>713</v>
      </c>
      <c r="H33" s="98">
        <v>967</v>
      </c>
      <c r="I33" s="98">
        <v>478</v>
      </c>
      <c r="J33" s="98">
        <v>489</v>
      </c>
      <c r="K33" s="970">
        <v>948</v>
      </c>
      <c r="L33" s="98">
        <v>448</v>
      </c>
      <c r="M33" s="99">
        <v>500</v>
      </c>
      <c r="N33" s="101">
        <v>873</v>
      </c>
      <c r="O33" s="102">
        <v>438</v>
      </c>
      <c r="P33" s="715">
        <v>435</v>
      </c>
      <c r="Q33" s="101">
        <f>R33+S33</f>
        <v>767</v>
      </c>
      <c r="R33" s="102">
        <v>374</v>
      </c>
      <c r="S33" s="102">
        <v>393</v>
      </c>
    </row>
    <row r="34" spans="1:19" ht="15" customHeight="1">
      <c r="A34" s="97">
        <v>19</v>
      </c>
      <c r="B34" s="30">
        <v>1191</v>
      </c>
      <c r="C34" s="98">
        <v>584</v>
      </c>
      <c r="D34" s="99">
        <v>607</v>
      </c>
      <c r="E34" s="98">
        <v>1451</v>
      </c>
      <c r="F34" s="98">
        <v>661</v>
      </c>
      <c r="G34" s="99">
        <v>790</v>
      </c>
      <c r="H34" s="98">
        <v>1059</v>
      </c>
      <c r="I34" s="98">
        <v>469</v>
      </c>
      <c r="J34" s="98">
        <v>590</v>
      </c>
      <c r="K34" s="970">
        <v>984</v>
      </c>
      <c r="L34" s="98">
        <v>465</v>
      </c>
      <c r="M34" s="99">
        <v>519</v>
      </c>
      <c r="N34" s="101">
        <v>977</v>
      </c>
      <c r="O34" s="102">
        <v>506</v>
      </c>
      <c r="P34" s="715">
        <v>471</v>
      </c>
      <c r="Q34" s="101">
        <f>R34+S34</f>
        <v>762</v>
      </c>
      <c r="R34" s="102">
        <v>383</v>
      </c>
      <c r="S34" s="102">
        <v>379</v>
      </c>
    </row>
    <row r="35" spans="1:19" ht="13.5" customHeight="1">
      <c r="A35" s="97"/>
      <c r="B35" s="30"/>
      <c r="C35" s="98"/>
      <c r="D35" s="99"/>
      <c r="E35" s="98"/>
      <c r="F35" s="98"/>
      <c r="G35" s="99"/>
      <c r="H35" s="98"/>
      <c r="I35" s="98"/>
      <c r="J35" s="98"/>
      <c r="K35" s="970"/>
      <c r="L35" s="98"/>
      <c r="M35" s="99"/>
      <c r="N35" s="100"/>
      <c r="O35" s="100"/>
      <c r="P35" s="714"/>
      <c r="Q35" s="100"/>
      <c r="R35" s="100"/>
      <c r="S35" s="100"/>
    </row>
    <row r="36" spans="1:19" ht="15" customHeight="1">
      <c r="A36" s="97" t="s">
        <v>292</v>
      </c>
      <c r="B36" s="30">
        <f aca="true" t="shared" si="8" ref="B36:J36">SUM(B37:B41)</f>
        <v>5927</v>
      </c>
      <c r="C36" s="98">
        <f t="shared" si="8"/>
        <v>2639</v>
      </c>
      <c r="D36" s="99">
        <f t="shared" si="8"/>
        <v>3288</v>
      </c>
      <c r="E36" s="98">
        <f t="shared" si="8"/>
        <v>5965</v>
      </c>
      <c r="F36" s="98">
        <f t="shared" si="8"/>
        <v>2720</v>
      </c>
      <c r="G36" s="99">
        <f t="shared" si="8"/>
        <v>3245</v>
      </c>
      <c r="H36" s="98">
        <f t="shared" si="8"/>
        <v>5280</v>
      </c>
      <c r="I36" s="98">
        <f t="shared" si="8"/>
        <v>2354</v>
      </c>
      <c r="J36" s="98">
        <f t="shared" si="8"/>
        <v>2926</v>
      </c>
      <c r="K36" s="970">
        <f aca="true" t="shared" si="9" ref="K36:S36">SUM(K37:K41)</f>
        <v>4909</v>
      </c>
      <c r="L36" s="98">
        <f t="shared" si="9"/>
        <v>2214</v>
      </c>
      <c r="M36" s="99">
        <f t="shared" si="9"/>
        <v>2695</v>
      </c>
      <c r="N36" s="100">
        <f t="shared" si="9"/>
        <v>4453</v>
      </c>
      <c r="O36" s="100">
        <f t="shared" si="9"/>
        <v>2026</v>
      </c>
      <c r="P36" s="714">
        <f t="shared" si="9"/>
        <v>2427</v>
      </c>
      <c r="Q36" s="100">
        <f t="shared" si="9"/>
        <v>3808</v>
      </c>
      <c r="R36" s="100">
        <f t="shared" si="9"/>
        <v>1799</v>
      </c>
      <c r="S36" s="100">
        <f t="shared" si="9"/>
        <v>2009</v>
      </c>
    </row>
    <row r="37" spans="1:19" ht="15" customHeight="1">
      <c r="A37" s="97">
        <v>20</v>
      </c>
      <c r="B37" s="30">
        <v>1358</v>
      </c>
      <c r="C37" s="98">
        <v>570</v>
      </c>
      <c r="D37" s="99">
        <v>788</v>
      </c>
      <c r="E37" s="98">
        <v>1239</v>
      </c>
      <c r="F37" s="98">
        <v>561</v>
      </c>
      <c r="G37" s="99">
        <v>678</v>
      </c>
      <c r="H37" s="98">
        <v>1017</v>
      </c>
      <c r="I37" s="98">
        <v>484</v>
      </c>
      <c r="J37" s="98">
        <v>533</v>
      </c>
      <c r="K37" s="970">
        <v>935</v>
      </c>
      <c r="L37" s="98">
        <v>421</v>
      </c>
      <c r="M37" s="99">
        <v>514</v>
      </c>
      <c r="N37" s="101">
        <v>815</v>
      </c>
      <c r="O37" s="102">
        <v>401</v>
      </c>
      <c r="P37" s="715">
        <v>414</v>
      </c>
      <c r="Q37" s="101">
        <f>R37+S37</f>
        <v>740</v>
      </c>
      <c r="R37" s="102">
        <v>340</v>
      </c>
      <c r="S37" s="102">
        <v>400</v>
      </c>
    </row>
    <row r="38" spans="1:19" ht="15" customHeight="1">
      <c r="A38" s="97">
        <v>21</v>
      </c>
      <c r="B38" s="30">
        <v>1156</v>
      </c>
      <c r="C38" s="98">
        <v>504</v>
      </c>
      <c r="D38" s="99">
        <v>652</v>
      </c>
      <c r="E38" s="98">
        <v>1247</v>
      </c>
      <c r="F38" s="98">
        <v>570</v>
      </c>
      <c r="G38" s="99">
        <v>677</v>
      </c>
      <c r="H38" s="98">
        <v>1094</v>
      </c>
      <c r="I38" s="98">
        <v>482</v>
      </c>
      <c r="J38" s="98">
        <v>612</v>
      </c>
      <c r="K38" s="970">
        <v>933</v>
      </c>
      <c r="L38" s="98">
        <v>439</v>
      </c>
      <c r="M38" s="99">
        <v>494</v>
      </c>
      <c r="N38" s="101">
        <v>913</v>
      </c>
      <c r="O38" s="102">
        <v>412</v>
      </c>
      <c r="P38" s="715">
        <v>501</v>
      </c>
      <c r="Q38" s="101">
        <f>R38+S38</f>
        <v>736</v>
      </c>
      <c r="R38" s="102">
        <v>366</v>
      </c>
      <c r="S38" s="102">
        <v>370</v>
      </c>
    </row>
    <row r="39" spans="1:19" ht="15" customHeight="1">
      <c r="A39" s="97">
        <v>22</v>
      </c>
      <c r="B39" s="30">
        <v>1117</v>
      </c>
      <c r="C39" s="98">
        <v>481</v>
      </c>
      <c r="D39" s="99">
        <v>636</v>
      </c>
      <c r="E39" s="98">
        <v>1215</v>
      </c>
      <c r="F39" s="98">
        <v>549</v>
      </c>
      <c r="G39" s="99">
        <v>666</v>
      </c>
      <c r="H39" s="98">
        <v>1057</v>
      </c>
      <c r="I39" s="98">
        <v>468</v>
      </c>
      <c r="J39" s="98">
        <v>589</v>
      </c>
      <c r="K39" s="970">
        <v>988</v>
      </c>
      <c r="L39" s="98">
        <v>425</v>
      </c>
      <c r="M39" s="99">
        <v>563</v>
      </c>
      <c r="N39" s="101">
        <v>920</v>
      </c>
      <c r="O39" s="102">
        <v>432</v>
      </c>
      <c r="P39" s="715">
        <v>488</v>
      </c>
      <c r="Q39" s="101">
        <f>R39+S39</f>
        <v>729</v>
      </c>
      <c r="R39" s="102">
        <v>329</v>
      </c>
      <c r="S39" s="102">
        <v>400</v>
      </c>
    </row>
    <row r="40" spans="1:19" ht="15" customHeight="1">
      <c r="A40" s="97">
        <v>23</v>
      </c>
      <c r="B40" s="30">
        <v>1116</v>
      </c>
      <c r="C40" s="98">
        <v>503</v>
      </c>
      <c r="D40" s="99">
        <v>613</v>
      </c>
      <c r="E40" s="98">
        <v>1265</v>
      </c>
      <c r="F40" s="98">
        <v>585</v>
      </c>
      <c r="G40" s="99">
        <v>680</v>
      </c>
      <c r="H40" s="98">
        <v>1075</v>
      </c>
      <c r="I40" s="98">
        <v>454</v>
      </c>
      <c r="J40" s="98">
        <v>621</v>
      </c>
      <c r="K40" s="970">
        <v>970</v>
      </c>
      <c r="L40" s="98">
        <v>439</v>
      </c>
      <c r="M40" s="99">
        <v>531</v>
      </c>
      <c r="N40" s="101">
        <v>900</v>
      </c>
      <c r="O40" s="102">
        <v>376</v>
      </c>
      <c r="P40" s="715">
        <v>524</v>
      </c>
      <c r="Q40" s="101">
        <f>R40+S40</f>
        <v>780</v>
      </c>
      <c r="R40" s="102">
        <v>372</v>
      </c>
      <c r="S40" s="102">
        <v>408</v>
      </c>
    </row>
    <row r="41" spans="1:19" ht="15" customHeight="1">
      <c r="A41" s="97">
        <v>24</v>
      </c>
      <c r="B41" s="30">
        <v>1180</v>
      </c>
      <c r="C41" s="98">
        <v>581</v>
      </c>
      <c r="D41" s="99">
        <v>599</v>
      </c>
      <c r="E41" s="98">
        <v>999</v>
      </c>
      <c r="F41" s="98">
        <v>455</v>
      </c>
      <c r="G41" s="99">
        <v>544</v>
      </c>
      <c r="H41" s="98">
        <v>1037</v>
      </c>
      <c r="I41" s="98">
        <v>466</v>
      </c>
      <c r="J41" s="98">
        <v>571</v>
      </c>
      <c r="K41" s="970">
        <v>1083</v>
      </c>
      <c r="L41" s="98">
        <v>490</v>
      </c>
      <c r="M41" s="99">
        <v>593</v>
      </c>
      <c r="N41" s="101">
        <v>905</v>
      </c>
      <c r="O41" s="102">
        <v>405</v>
      </c>
      <c r="P41" s="715">
        <v>500</v>
      </c>
      <c r="Q41" s="101">
        <f>R41+S41</f>
        <v>823</v>
      </c>
      <c r="R41" s="102">
        <v>392</v>
      </c>
      <c r="S41" s="102">
        <v>431</v>
      </c>
    </row>
    <row r="42" spans="1:19" ht="13.5" customHeight="1">
      <c r="A42" s="97"/>
      <c r="B42" s="30"/>
      <c r="C42" s="98"/>
      <c r="D42" s="99"/>
      <c r="E42" s="98"/>
      <c r="F42" s="98"/>
      <c r="G42" s="99"/>
      <c r="H42" s="98"/>
      <c r="I42" s="98"/>
      <c r="J42" s="98"/>
      <c r="K42" s="970"/>
      <c r="L42" s="98"/>
      <c r="M42" s="99"/>
      <c r="N42" s="100"/>
      <c r="O42" s="100"/>
      <c r="P42" s="714"/>
      <c r="Q42" s="100"/>
      <c r="R42" s="100"/>
      <c r="S42" s="100"/>
    </row>
    <row r="43" spans="1:19" ht="15" customHeight="1">
      <c r="A43" s="97" t="s">
        <v>293</v>
      </c>
      <c r="B43" s="30">
        <f aca="true" t="shared" si="10" ref="B43:J43">SUM(B44:B48)</f>
        <v>5904</v>
      </c>
      <c r="C43" s="98">
        <f t="shared" si="10"/>
        <v>2665</v>
      </c>
      <c r="D43" s="99">
        <f t="shared" si="10"/>
        <v>3239</v>
      </c>
      <c r="E43" s="98">
        <f t="shared" si="10"/>
        <v>6090</v>
      </c>
      <c r="F43" s="98">
        <f t="shared" si="10"/>
        <v>2742</v>
      </c>
      <c r="G43" s="99">
        <f t="shared" si="10"/>
        <v>3348</v>
      </c>
      <c r="H43" s="98">
        <f t="shared" si="10"/>
        <v>5024</v>
      </c>
      <c r="I43" s="98">
        <f t="shared" si="10"/>
        <v>2303</v>
      </c>
      <c r="J43" s="98">
        <f t="shared" si="10"/>
        <v>2721</v>
      </c>
      <c r="K43" s="970">
        <f aca="true" t="shared" si="11" ref="K43:S43">SUM(K44:K48)</f>
        <v>6291</v>
      </c>
      <c r="L43" s="98">
        <f t="shared" si="11"/>
        <v>2778</v>
      </c>
      <c r="M43" s="99">
        <f t="shared" si="11"/>
        <v>3513</v>
      </c>
      <c r="N43" s="100">
        <f t="shared" si="11"/>
        <v>5332</v>
      </c>
      <c r="O43" s="100">
        <f t="shared" si="11"/>
        <v>2306</v>
      </c>
      <c r="P43" s="714">
        <f t="shared" si="11"/>
        <v>3026</v>
      </c>
      <c r="Q43" s="100">
        <f t="shared" si="11"/>
        <v>4485</v>
      </c>
      <c r="R43" s="100">
        <f t="shared" si="11"/>
        <v>1978</v>
      </c>
      <c r="S43" s="100">
        <f t="shared" si="11"/>
        <v>2507</v>
      </c>
    </row>
    <row r="44" spans="1:19" ht="15" customHeight="1">
      <c r="A44" s="97">
        <v>25</v>
      </c>
      <c r="B44" s="30">
        <v>1180</v>
      </c>
      <c r="C44" s="98">
        <v>525</v>
      </c>
      <c r="D44" s="99">
        <v>655</v>
      </c>
      <c r="E44" s="98">
        <v>1271</v>
      </c>
      <c r="F44" s="98">
        <v>561</v>
      </c>
      <c r="G44" s="99">
        <v>710</v>
      </c>
      <c r="H44" s="98">
        <v>1030</v>
      </c>
      <c r="I44" s="98">
        <v>462</v>
      </c>
      <c r="J44" s="98">
        <v>568</v>
      </c>
      <c r="K44" s="970">
        <v>1139</v>
      </c>
      <c r="L44" s="98">
        <v>505</v>
      </c>
      <c r="M44" s="99">
        <v>634</v>
      </c>
      <c r="N44" s="101">
        <v>972</v>
      </c>
      <c r="O44" s="102">
        <v>431</v>
      </c>
      <c r="P44" s="715">
        <v>541</v>
      </c>
      <c r="Q44" s="101">
        <f>R44+S44</f>
        <v>811</v>
      </c>
      <c r="R44" s="102">
        <v>377</v>
      </c>
      <c r="S44" s="102">
        <v>434</v>
      </c>
    </row>
    <row r="45" spans="1:19" ht="15" customHeight="1">
      <c r="A45" s="97">
        <v>26</v>
      </c>
      <c r="B45" s="30">
        <v>1160</v>
      </c>
      <c r="C45" s="98">
        <v>510</v>
      </c>
      <c r="D45" s="99">
        <v>650</v>
      </c>
      <c r="E45" s="98">
        <v>1243</v>
      </c>
      <c r="F45" s="98">
        <v>574</v>
      </c>
      <c r="G45" s="99">
        <v>669</v>
      </c>
      <c r="H45" s="98">
        <v>1043</v>
      </c>
      <c r="I45" s="98">
        <v>457</v>
      </c>
      <c r="J45" s="98">
        <v>586</v>
      </c>
      <c r="K45" s="970">
        <v>1249</v>
      </c>
      <c r="L45" s="98">
        <v>550</v>
      </c>
      <c r="M45" s="99">
        <v>699</v>
      </c>
      <c r="N45" s="101">
        <v>964</v>
      </c>
      <c r="O45" s="102">
        <v>427</v>
      </c>
      <c r="P45" s="715">
        <v>537</v>
      </c>
      <c r="Q45" s="101">
        <f>R45+S45</f>
        <v>855</v>
      </c>
      <c r="R45" s="102">
        <v>350</v>
      </c>
      <c r="S45" s="102">
        <v>505</v>
      </c>
    </row>
    <row r="46" spans="1:19" ht="15" customHeight="1">
      <c r="A46" s="97">
        <v>27</v>
      </c>
      <c r="B46" s="30">
        <v>1194</v>
      </c>
      <c r="C46" s="98">
        <v>542</v>
      </c>
      <c r="D46" s="99">
        <v>652</v>
      </c>
      <c r="E46" s="98">
        <v>1144</v>
      </c>
      <c r="F46" s="98">
        <v>497</v>
      </c>
      <c r="G46" s="99">
        <v>647</v>
      </c>
      <c r="H46" s="98">
        <v>1001</v>
      </c>
      <c r="I46" s="98">
        <v>471</v>
      </c>
      <c r="J46" s="98">
        <v>530</v>
      </c>
      <c r="K46" s="970">
        <v>1287</v>
      </c>
      <c r="L46" s="98">
        <v>559</v>
      </c>
      <c r="M46" s="99">
        <v>728</v>
      </c>
      <c r="N46" s="101">
        <v>1114</v>
      </c>
      <c r="O46" s="102">
        <v>467</v>
      </c>
      <c r="P46" s="715">
        <v>647</v>
      </c>
      <c r="Q46" s="101">
        <f>R46+S46</f>
        <v>891</v>
      </c>
      <c r="R46" s="102">
        <v>425</v>
      </c>
      <c r="S46" s="102">
        <v>466</v>
      </c>
    </row>
    <row r="47" spans="1:19" ht="15" customHeight="1">
      <c r="A47" s="97">
        <v>28</v>
      </c>
      <c r="B47" s="30">
        <v>1160</v>
      </c>
      <c r="C47" s="98">
        <v>526</v>
      </c>
      <c r="D47" s="99">
        <v>634</v>
      </c>
      <c r="E47" s="98">
        <v>1258</v>
      </c>
      <c r="F47" s="98">
        <v>579</v>
      </c>
      <c r="G47" s="99">
        <v>679</v>
      </c>
      <c r="H47" s="98">
        <v>1054</v>
      </c>
      <c r="I47" s="98">
        <v>497</v>
      </c>
      <c r="J47" s="98">
        <v>557</v>
      </c>
      <c r="K47" s="970">
        <v>1280</v>
      </c>
      <c r="L47" s="98">
        <v>562</v>
      </c>
      <c r="M47" s="99">
        <v>718</v>
      </c>
      <c r="N47" s="101">
        <v>1096</v>
      </c>
      <c r="O47" s="102">
        <v>462</v>
      </c>
      <c r="P47" s="715">
        <v>634</v>
      </c>
      <c r="Q47" s="101">
        <f>R47+S47</f>
        <v>948</v>
      </c>
      <c r="R47" s="102">
        <v>414</v>
      </c>
      <c r="S47" s="102">
        <v>534</v>
      </c>
    </row>
    <row r="48" spans="1:19" ht="15" customHeight="1">
      <c r="A48" s="97">
        <v>29</v>
      </c>
      <c r="B48" s="30">
        <v>1210</v>
      </c>
      <c r="C48" s="98">
        <v>562</v>
      </c>
      <c r="D48" s="99">
        <v>648</v>
      </c>
      <c r="E48" s="98">
        <v>1174</v>
      </c>
      <c r="F48" s="98">
        <v>531</v>
      </c>
      <c r="G48" s="99">
        <v>643</v>
      </c>
      <c r="H48" s="98">
        <v>896</v>
      </c>
      <c r="I48" s="98">
        <v>416</v>
      </c>
      <c r="J48" s="98">
        <v>480</v>
      </c>
      <c r="K48" s="970">
        <v>1336</v>
      </c>
      <c r="L48" s="98">
        <v>602</v>
      </c>
      <c r="M48" s="99">
        <v>734</v>
      </c>
      <c r="N48" s="101">
        <v>1186</v>
      </c>
      <c r="O48" s="102">
        <v>519</v>
      </c>
      <c r="P48" s="715">
        <v>667</v>
      </c>
      <c r="Q48" s="101">
        <f>R48+S48</f>
        <v>980</v>
      </c>
      <c r="R48" s="102">
        <v>412</v>
      </c>
      <c r="S48" s="102">
        <v>568</v>
      </c>
    </row>
    <row r="49" spans="1:19" ht="13.5" customHeight="1">
      <c r="A49" s="97"/>
      <c r="B49" s="30"/>
      <c r="C49" s="98"/>
      <c r="D49" s="99"/>
      <c r="E49" s="98"/>
      <c r="F49" s="98"/>
      <c r="G49" s="99"/>
      <c r="H49" s="98"/>
      <c r="I49" s="98"/>
      <c r="J49" s="98"/>
      <c r="K49" s="970"/>
      <c r="L49" s="98"/>
      <c r="M49" s="99"/>
      <c r="N49" s="100"/>
      <c r="O49" s="100"/>
      <c r="P49" s="714"/>
      <c r="Q49" s="100"/>
      <c r="R49" s="100"/>
      <c r="S49" s="100"/>
    </row>
    <row r="50" spans="1:19" ht="15" customHeight="1">
      <c r="A50" s="97" t="s">
        <v>294</v>
      </c>
      <c r="B50" s="30">
        <f aca="true" t="shared" si="12" ref="B50:J50">SUM(B51:B55)</f>
        <v>6783</v>
      </c>
      <c r="C50" s="98">
        <f t="shared" si="12"/>
        <v>3185</v>
      </c>
      <c r="D50" s="99">
        <f t="shared" si="12"/>
        <v>3598</v>
      </c>
      <c r="E50" s="98">
        <f t="shared" si="12"/>
        <v>6032</v>
      </c>
      <c r="F50" s="98">
        <f t="shared" si="12"/>
        <v>2763</v>
      </c>
      <c r="G50" s="99">
        <f t="shared" si="12"/>
        <v>3269</v>
      </c>
      <c r="H50" s="98">
        <f t="shared" si="12"/>
        <v>5060</v>
      </c>
      <c r="I50" s="98">
        <f t="shared" si="12"/>
        <v>2287</v>
      </c>
      <c r="J50" s="98">
        <f t="shared" si="12"/>
        <v>2773</v>
      </c>
      <c r="K50" s="970">
        <f aca="true" t="shared" si="13" ref="K50:S50">SUM(K51:K55)</f>
        <v>6380</v>
      </c>
      <c r="L50" s="98">
        <f t="shared" si="13"/>
        <v>2952</v>
      </c>
      <c r="M50" s="99">
        <f t="shared" si="13"/>
        <v>3428</v>
      </c>
      <c r="N50" s="100">
        <f t="shared" si="13"/>
        <v>7411</v>
      </c>
      <c r="O50" s="100">
        <f t="shared" si="13"/>
        <v>3284</v>
      </c>
      <c r="P50" s="714">
        <f t="shared" si="13"/>
        <v>4127</v>
      </c>
      <c r="Q50" s="100">
        <f t="shared" si="13"/>
        <v>5729</v>
      </c>
      <c r="R50" s="100">
        <f t="shared" si="13"/>
        <v>2501</v>
      </c>
      <c r="S50" s="100">
        <f t="shared" si="13"/>
        <v>3228</v>
      </c>
    </row>
    <row r="51" spans="1:19" ht="15" customHeight="1">
      <c r="A51" s="97">
        <v>30</v>
      </c>
      <c r="B51" s="30">
        <v>1239</v>
      </c>
      <c r="C51" s="98">
        <v>564</v>
      </c>
      <c r="D51" s="99">
        <v>675</v>
      </c>
      <c r="E51" s="98">
        <v>1228</v>
      </c>
      <c r="F51" s="98">
        <v>543</v>
      </c>
      <c r="G51" s="99">
        <v>685</v>
      </c>
      <c r="H51" s="98">
        <v>1074</v>
      </c>
      <c r="I51" s="98">
        <v>446</v>
      </c>
      <c r="J51" s="98">
        <v>628</v>
      </c>
      <c r="K51" s="970">
        <v>1304</v>
      </c>
      <c r="L51" s="98">
        <v>569</v>
      </c>
      <c r="M51" s="99">
        <v>735</v>
      </c>
      <c r="N51" s="101">
        <v>1372</v>
      </c>
      <c r="O51" s="102">
        <v>586</v>
      </c>
      <c r="P51" s="715">
        <v>786</v>
      </c>
      <c r="Q51" s="101">
        <f>R51+S51</f>
        <v>998</v>
      </c>
      <c r="R51" s="102">
        <v>430</v>
      </c>
      <c r="S51" s="102">
        <v>568</v>
      </c>
    </row>
    <row r="52" spans="1:19" ht="15" customHeight="1">
      <c r="A52" s="97">
        <v>31</v>
      </c>
      <c r="B52" s="30">
        <v>1233</v>
      </c>
      <c r="C52" s="98">
        <v>559</v>
      </c>
      <c r="D52" s="99">
        <v>674</v>
      </c>
      <c r="E52" s="98">
        <v>1242</v>
      </c>
      <c r="F52" s="98">
        <v>553</v>
      </c>
      <c r="G52" s="99">
        <v>689</v>
      </c>
      <c r="H52" s="98">
        <v>1048</v>
      </c>
      <c r="I52" s="98">
        <v>480</v>
      </c>
      <c r="J52" s="98">
        <v>568</v>
      </c>
      <c r="K52" s="970">
        <v>1394</v>
      </c>
      <c r="L52" s="98">
        <v>641</v>
      </c>
      <c r="M52" s="99">
        <v>753</v>
      </c>
      <c r="N52" s="101">
        <v>1467</v>
      </c>
      <c r="O52" s="102">
        <v>658</v>
      </c>
      <c r="P52" s="715">
        <v>809</v>
      </c>
      <c r="Q52" s="101">
        <f>R52+S52</f>
        <v>1074</v>
      </c>
      <c r="R52" s="102">
        <v>460</v>
      </c>
      <c r="S52" s="102">
        <v>614</v>
      </c>
    </row>
    <row r="53" spans="1:19" ht="15" customHeight="1">
      <c r="A53" s="97">
        <v>32</v>
      </c>
      <c r="B53" s="30">
        <v>1337</v>
      </c>
      <c r="C53" s="98">
        <v>665</v>
      </c>
      <c r="D53" s="99">
        <v>672</v>
      </c>
      <c r="E53" s="98">
        <v>1212</v>
      </c>
      <c r="F53" s="98">
        <v>575</v>
      </c>
      <c r="G53" s="99">
        <v>637</v>
      </c>
      <c r="H53" s="98">
        <v>948</v>
      </c>
      <c r="I53" s="98">
        <v>433</v>
      </c>
      <c r="J53" s="98">
        <v>515</v>
      </c>
      <c r="K53" s="970">
        <v>1322</v>
      </c>
      <c r="L53" s="98">
        <v>616</v>
      </c>
      <c r="M53" s="99">
        <v>706</v>
      </c>
      <c r="N53" s="101">
        <v>1496</v>
      </c>
      <c r="O53" s="102">
        <v>643</v>
      </c>
      <c r="P53" s="715">
        <v>853</v>
      </c>
      <c r="Q53" s="101">
        <f>R53+S53</f>
        <v>1175</v>
      </c>
      <c r="R53" s="102">
        <v>513</v>
      </c>
      <c r="S53" s="102">
        <v>662</v>
      </c>
    </row>
    <row r="54" spans="1:19" ht="15" customHeight="1">
      <c r="A54" s="97">
        <v>33</v>
      </c>
      <c r="B54" s="30">
        <v>1460</v>
      </c>
      <c r="C54" s="98">
        <v>712</v>
      </c>
      <c r="D54" s="99">
        <v>748</v>
      </c>
      <c r="E54" s="98">
        <v>1169</v>
      </c>
      <c r="F54" s="98">
        <v>535</v>
      </c>
      <c r="G54" s="99">
        <v>634</v>
      </c>
      <c r="H54" s="98">
        <v>1023</v>
      </c>
      <c r="I54" s="98">
        <v>468</v>
      </c>
      <c r="J54" s="98">
        <v>555</v>
      </c>
      <c r="K54" s="970">
        <v>1314</v>
      </c>
      <c r="L54" s="98">
        <v>634</v>
      </c>
      <c r="M54" s="99">
        <v>680</v>
      </c>
      <c r="N54" s="101">
        <v>1531</v>
      </c>
      <c r="O54" s="102">
        <v>683</v>
      </c>
      <c r="P54" s="715">
        <v>848</v>
      </c>
      <c r="Q54" s="101">
        <f>R54+S54</f>
        <v>1192</v>
      </c>
      <c r="R54" s="102">
        <v>502</v>
      </c>
      <c r="S54" s="102">
        <v>690</v>
      </c>
    </row>
    <row r="55" spans="1:19" ht="15" customHeight="1">
      <c r="A55" s="97">
        <v>34</v>
      </c>
      <c r="B55" s="30">
        <v>1514</v>
      </c>
      <c r="C55" s="98">
        <v>685</v>
      </c>
      <c r="D55" s="99">
        <v>829</v>
      </c>
      <c r="E55" s="98">
        <v>1181</v>
      </c>
      <c r="F55" s="98">
        <v>557</v>
      </c>
      <c r="G55" s="99">
        <v>624</v>
      </c>
      <c r="H55" s="98">
        <v>967</v>
      </c>
      <c r="I55" s="98">
        <v>460</v>
      </c>
      <c r="J55" s="98">
        <v>507</v>
      </c>
      <c r="K55" s="970">
        <v>1046</v>
      </c>
      <c r="L55" s="98">
        <v>492</v>
      </c>
      <c r="M55" s="99">
        <v>554</v>
      </c>
      <c r="N55" s="101">
        <v>1545</v>
      </c>
      <c r="O55" s="102">
        <v>714</v>
      </c>
      <c r="P55" s="715">
        <v>831</v>
      </c>
      <c r="Q55" s="101">
        <f>R55+S55</f>
        <v>1290</v>
      </c>
      <c r="R55" s="102">
        <v>596</v>
      </c>
      <c r="S55" s="102">
        <v>694</v>
      </c>
    </row>
    <row r="56" spans="1:19" ht="13.5" customHeight="1">
      <c r="A56" s="103"/>
      <c r="B56" s="105"/>
      <c r="C56" s="104"/>
      <c r="D56" s="106"/>
      <c r="E56" s="104"/>
      <c r="F56" s="104"/>
      <c r="G56" s="106"/>
      <c r="H56" s="104"/>
      <c r="I56" s="104"/>
      <c r="J56" s="104"/>
      <c r="K56" s="971"/>
      <c r="L56" s="104"/>
      <c r="M56" s="106"/>
      <c r="N56" s="107"/>
      <c r="O56" s="107"/>
      <c r="P56" s="716"/>
      <c r="Q56" s="107"/>
      <c r="R56" s="107"/>
      <c r="S56" s="107"/>
    </row>
    <row r="57" spans="1:19" ht="13.5" customHeight="1">
      <c r="A57" s="976"/>
      <c r="B57" s="972"/>
      <c r="C57" s="974"/>
      <c r="D57" s="974"/>
      <c r="E57" s="977"/>
      <c r="F57" s="974"/>
      <c r="G57" s="978"/>
      <c r="H57" s="974"/>
      <c r="I57" s="974"/>
      <c r="J57" s="974"/>
      <c r="K57" s="972"/>
      <c r="L57" s="974"/>
      <c r="M57" s="974"/>
      <c r="N57" s="977"/>
      <c r="O57" s="974"/>
      <c r="P57" s="978"/>
      <c r="Q57" s="974"/>
      <c r="R57" s="974"/>
      <c r="S57" s="974"/>
    </row>
    <row r="58" spans="1:19" ht="15" customHeight="1">
      <c r="A58" s="97" t="s">
        <v>295</v>
      </c>
      <c r="B58" s="30">
        <f aca="true" t="shared" si="14" ref="B58:J58">SUM(B59:B63)</f>
        <v>8332</v>
      </c>
      <c r="C58" s="98">
        <f t="shared" si="14"/>
        <v>4053</v>
      </c>
      <c r="D58" s="99">
        <f t="shared" si="14"/>
        <v>4279</v>
      </c>
      <c r="E58" s="98">
        <f t="shared" si="14"/>
        <v>6403</v>
      </c>
      <c r="F58" s="98">
        <f t="shared" si="14"/>
        <v>3051</v>
      </c>
      <c r="G58" s="99">
        <f t="shared" si="14"/>
        <v>3352</v>
      </c>
      <c r="H58" s="98">
        <f t="shared" si="14"/>
        <v>4800</v>
      </c>
      <c r="I58" s="98">
        <f t="shared" si="14"/>
        <v>2229</v>
      </c>
      <c r="J58" s="98">
        <f t="shared" si="14"/>
        <v>2571</v>
      </c>
      <c r="K58" s="970">
        <f aca="true" t="shared" si="15" ref="K58:S58">SUM(K59:K63)</f>
        <v>5823</v>
      </c>
      <c r="L58" s="98">
        <f t="shared" si="15"/>
        <v>2723</v>
      </c>
      <c r="M58" s="99">
        <f t="shared" si="15"/>
        <v>3100</v>
      </c>
      <c r="N58" s="100">
        <f t="shared" si="15"/>
        <v>7279</v>
      </c>
      <c r="O58" s="100">
        <f t="shared" si="15"/>
        <v>3394</v>
      </c>
      <c r="P58" s="714">
        <f t="shared" si="15"/>
        <v>3885</v>
      </c>
      <c r="Q58" s="100">
        <f t="shared" si="15"/>
        <v>7734</v>
      </c>
      <c r="R58" s="100">
        <f t="shared" si="15"/>
        <v>3447</v>
      </c>
      <c r="S58" s="100">
        <f t="shared" si="15"/>
        <v>4287</v>
      </c>
    </row>
    <row r="59" spans="1:19" ht="15" customHeight="1">
      <c r="A59" s="97">
        <v>35</v>
      </c>
      <c r="B59" s="30">
        <v>1624</v>
      </c>
      <c r="C59" s="98">
        <v>789</v>
      </c>
      <c r="D59" s="99">
        <v>835</v>
      </c>
      <c r="E59" s="98">
        <v>1191</v>
      </c>
      <c r="F59" s="98">
        <v>565</v>
      </c>
      <c r="G59" s="99">
        <v>626</v>
      </c>
      <c r="H59" s="98">
        <v>971</v>
      </c>
      <c r="I59" s="98">
        <v>450</v>
      </c>
      <c r="J59" s="98">
        <v>521</v>
      </c>
      <c r="K59" s="970">
        <v>1252</v>
      </c>
      <c r="L59" s="98">
        <v>599</v>
      </c>
      <c r="M59" s="99">
        <v>653</v>
      </c>
      <c r="N59" s="101">
        <v>1520</v>
      </c>
      <c r="O59" s="102">
        <v>703</v>
      </c>
      <c r="P59" s="715">
        <v>817</v>
      </c>
      <c r="Q59" s="101">
        <f>R59+S59</f>
        <v>1460</v>
      </c>
      <c r="R59" s="102">
        <v>632</v>
      </c>
      <c r="S59" s="102">
        <v>828</v>
      </c>
    </row>
    <row r="60" spans="1:19" ht="15" customHeight="1">
      <c r="A60" s="97">
        <v>36</v>
      </c>
      <c r="B60" s="30">
        <v>1879</v>
      </c>
      <c r="C60" s="98">
        <v>926</v>
      </c>
      <c r="D60" s="99">
        <v>953</v>
      </c>
      <c r="E60" s="98">
        <v>1206</v>
      </c>
      <c r="F60" s="98">
        <v>577</v>
      </c>
      <c r="G60" s="99">
        <v>629</v>
      </c>
      <c r="H60" s="98">
        <v>1002</v>
      </c>
      <c r="I60" s="98">
        <v>459</v>
      </c>
      <c r="J60" s="98">
        <v>543</v>
      </c>
      <c r="K60" s="970">
        <v>1222</v>
      </c>
      <c r="L60" s="98">
        <v>574</v>
      </c>
      <c r="M60" s="99">
        <v>648</v>
      </c>
      <c r="N60" s="101">
        <v>1560</v>
      </c>
      <c r="O60" s="102">
        <v>699</v>
      </c>
      <c r="P60" s="715">
        <v>861</v>
      </c>
      <c r="Q60" s="101">
        <f>R60+S60</f>
        <v>1523</v>
      </c>
      <c r="R60" s="102">
        <v>678</v>
      </c>
      <c r="S60" s="102">
        <v>845</v>
      </c>
    </row>
    <row r="61" spans="1:19" ht="15" customHeight="1">
      <c r="A61" s="97">
        <v>37</v>
      </c>
      <c r="B61" s="30">
        <v>1944</v>
      </c>
      <c r="C61" s="98">
        <v>933</v>
      </c>
      <c r="D61" s="99">
        <v>1011</v>
      </c>
      <c r="E61" s="98">
        <v>1243</v>
      </c>
      <c r="F61" s="98">
        <v>617</v>
      </c>
      <c r="G61" s="99">
        <v>626</v>
      </c>
      <c r="H61" s="98">
        <v>959</v>
      </c>
      <c r="I61" s="98">
        <v>451</v>
      </c>
      <c r="J61" s="98">
        <v>508</v>
      </c>
      <c r="K61" s="970">
        <v>1110</v>
      </c>
      <c r="L61" s="98">
        <v>521</v>
      </c>
      <c r="M61" s="99">
        <v>589</v>
      </c>
      <c r="N61" s="101">
        <v>1558</v>
      </c>
      <c r="O61" s="102">
        <v>721</v>
      </c>
      <c r="P61" s="715">
        <v>837</v>
      </c>
      <c r="Q61" s="101">
        <f>R61+S61</f>
        <v>1514</v>
      </c>
      <c r="R61" s="102">
        <v>670</v>
      </c>
      <c r="S61" s="102">
        <v>844</v>
      </c>
    </row>
    <row r="62" spans="1:19" ht="15" customHeight="1">
      <c r="A62" s="97">
        <v>38</v>
      </c>
      <c r="B62" s="30">
        <v>1829</v>
      </c>
      <c r="C62" s="98">
        <v>896</v>
      </c>
      <c r="D62" s="99">
        <v>933</v>
      </c>
      <c r="E62" s="98">
        <v>1316</v>
      </c>
      <c r="F62" s="98">
        <v>630</v>
      </c>
      <c r="G62" s="99">
        <v>686</v>
      </c>
      <c r="H62" s="98">
        <v>916</v>
      </c>
      <c r="I62" s="98">
        <v>423</v>
      </c>
      <c r="J62" s="98">
        <v>493</v>
      </c>
      <c r="K62" s="970">
        <v>1163</v>
      </c>
      <c r="L62" s="98">
        <v>529</v>
      </c>
      <c r="M62" s="99">
        <v>634</v>
      </c>
      <c r="N62" s="101">
        <v>1496</v>
      </c>
      <c r="O62" s="102">
        <v>731</v>
      </c>
      <c r="P62" s="715">
        <v>765</v>
      </c>
      <c r="Q62" s="101">
        <f>R62+S62</f>
        <v>1636</v>
      </c>
      <c r="R62" s="102">
        <v>728</v>
      </c>
      <c r="S62" s="102">
        <v>908</v>
      </c>
    </row>
    <row r="63" spans="1:19" ht="15" customHeight="1">
      <c r="A63" s="97">
        <v>39</v>
      </c>
      <c r="B63" s="30">
        <v>1056</v>
      </c>
      <c r="C63" s="98">
        <v>509</v>
      </c>
      <c r="D63" s="99">
        <v>547</v>
      </c>
      <c r="E63" s="98">
        <v>1447</v>
      </c>
      <c r="F63" s="98">
        <v>662</v>
      </c>
      <c r="G63" s="99">
        <v>785</v>
      </c>
      <c r="H63" s="98">
        <v>952</v>
      </c>
      <c r="I63" s="98">
        <v>446</v>
      </c>
      <c r="J63" s="98">
        <v>506</v>
      </c>
      <c r="K63" s="970">
        <v>1076</v>
      </c>
      <c r="L63" s="98">
        <v>500</v>
      </c>
      <c r="M63" s="99">
        <v>576</v>
      </c>
      <c r="N63" s="101">
        <v>1145</v>
      </c>
      <c r="O63" s="102">
        <v>540</v>
      </c>
      <c r="P63" s="715">
        <v>605</v>
      </c>
      <c r="Q63" s="101">
        <f>R63+S63</f>
        <v>1601</v>
      </c>
      <c r="R63" s="102">
        <v>739</v>
      </c>
      <c r="S63" s="102">
        <v>862</v>
      </c>
    </row>
    <row r="64" spans="1:19" ht="15" customHeight="1">
      <c r="A64" s="97"/>
      <c r="B64" s="30"/>
      <c r="C64" s="98"/>
      <c r="D64" s="99"/>
      <c r="E64" s="98"/>
      <c r="F64" s="98"/>
      <c r="G64" s="99"/>
      <c r="H64" s="98"/>
      <c r="I64" s="98"/>
      <c r="J64" s="98"/>
      <c r="K64" s="970"/>
      <c r="L64" s="98"/>
      <c r="M64" s="99"/>
      <c r="N64" s="100"/>
      <c r="O64" s="100"/>
      <c r="P64" s="714"/>
      <c r="Q64" s="100"/>
      <c r="R64" s="100"/>
      <c r="S64" s="100"/>
    </row>
    <row r="65" spans="1:19" ht="15" customHeight="1">
      <c r="A65" s="97" t="s">
        <v>296</v>
      </c>
      <c r="B65" s="30">
        <f aca="true" t="shared" si="16" ref="B65:J65">SUM(B66:B70)</f>
        <v>6392</v>
      </c>
      <c r="C65" s="98">
        <f t="shared" si="16"/>
        <v>3098</v>
      </c>
      <c r="D65" s="99">
        <f t="shared" si="16"/>
        <v>3294</v>
      </c>
      <c r="E65" s="98">
        <f t="shared" si="16"/>
        <v>7753</v>
      </c>
      <c r="F65" s="98">
        <f t="shared" si="16"/>
        <v>3720</v>
      </c>
      <c r="G65" s="99">
        <f t="shared" si="16"/>
        <v>4033</v>
      </c>
      <c r="H65" s="98">
        <f t="shared" si="16"/>
        <v>5275</v>
      </c>
      <c r="I65" s="98">
        <f t="shared" si="16"/>
        <v>2453</v>
      </c>
      <c r="J65" s="98">
        <f t="shared" si="16"/>
        <v>2822</v>
      </c>
      <c r="K65" s="970">
        <f aca="true" t="shared" si="17" ref="K65:S65">SUM(K66:K70)</f>
        <v>5257</v>
      </c>
      <c r="L65" s="98">
        <f t="shared" si="17"/>
        <v>2472</v>
      </c>
      <c r="M65" s="99">
        <f t="shared" si="17"/>
        <v>2785</v>
      </c>
      <c r="N65" s="100">
        <f t="shared" si="17"/>
        <v>6414</v>
      </c>
      <c r="O65" s="100">
        <f t="shared" si="17"/>
        <v>2996</v>
      </c>
      <c r="P65" s="714">
        <f t="shared" si="17"/>
        <v>3418</v>
      </c>
      <c r="Q65" s="100">
        <f t="shared" si="17"/>
        <v>7467</v>
      </c>
      <c r="R65" s="100">
        <f t="shared" si="17"/>
        <v>3479</v>
      </c>
      <c r="S65" s="100">
        <f t="shared" si="17"/>
        <v>3988</v>
      </c>
    </row>
    <row r="66" spans="1:19" ht="15" customHeight="1">
      <c r="A66" s="97">
        <v>40</v>
      </c>
      <c r="B66" s="30">
        <v>1123</v>
      </c>
      <c r="C66" s="98">
        <v>566</v>
      </c>
      <c r="D66" s="99">
        <v>557</v>
      </c>
      <c r="E66" s="98">
        <v>1489</v>
      </c>
      <c r="F66" s="98">
        <v>722</v>
      </c>
      <c r="G66" s="99">
        <v>767</v>
      </c>
      <c r="H66" s="98">
        <v>926</v>
      </c>
      <c r="I66" s="98">
        <v>424</v>
      </c>
      <c r="J66" s="98">
        <v>502</v>
      </c>
      <c r="K66" s="970">
        <v>1093</v>
      </c>
      <c r="L66" s="98">
        <v>529</v>
      </c>
      <c r="M66" s="99">
        <v>564</v>
      </c>
      <c r="N66" s="101">
        <v>1400</v>
      </c>
      <c r="O66" s="102">
        <v>644</v>
      </c>
      <c r="P66" s="715">
        <v>756</v>
      </c>
      <c r="Q66" s="101">
        <f>R66+S66</f>
        <v>1602</v>
      </c>
      <c r="R66" s="102">
        <v>737</v>
      </c>
      <c r="S66" s="102">
        <v>865</v>
      </c>
    </row>
    <row r="67" spans="1:19" ht="15" customHeight="1">
      <c r="A67" s="97">
        <v>41</v>
      </c>
      <c r="B67" s="30">
        <v>1356</v>
      </c>
      <c r="C67" s="98">
        <v>657</v>
      </c>
      <c r="D67" s="99">
        <v>699</v>
      </c>
      <c r="E67" s="98">
        <v>1725</v>
      </c>
      <c r="F67" s="98">
        <v>817</v>
      </c>
      <c r="G67" s="99">
        <v>908</v>
      </c>
      <c r="H67" s="98">
        <v>983</v>
      </c>
      <c r="I67" s="98">
        <v>462</v>
      </c>
      <c r="J67" s="98">
        <v>521</v>
      </c>
      <c r="K67" s="970">
        <v>1097</v>
      </c>
      <c r="L67" s="98">
        <v>493</v>
      </c>
      <c r="M67" s="99">
        <v>604</v>
      </c>
      <c r="N67" s="101">
        <v>1326</v>
      </c>
      <c r="O67" s="102">
        <v>602</v>
      </c>
      <c r="P67" s="715">
        <v>724</v>
      </c>
      <c r="Q67" s="101">
        <f>R67+S67</f>
        <v>1594</v>
      </c>
      <c r="R67" s="102">
        <v>710</v>
      </c>
      <c r="S67" s="102">
        <v>884</v>
      </c>
    </row>
    <row r="68" spans="1:19" ht="15" customHeight="1">
      <c r="A68" s="97">
        <v>42</v>
      </c>
      <c r="B68" s="30">
        <v>1236</v>
      </c>
      <c r="C68" s="98">
        <v>620</v>
      </c>
      <c r="D68" s="99">
        <v>616</v>
      </c>
      <c r="E68" s="98">
        <v>1804</v>
      </c>
      <c r="F68" s="98">
        <v>852</v>
      </c>
      <c r="G68" s="99">
        <v>952</v>
      </c>
      <c r="H68" s="98">
        <v>1041</v>
      </c>
      <c r="I68" s="98">
        <v>507</v>
      </c>
      <c r="J68" s="98">
        <v>534</v>
      </c>
      <c r="K68" s="970">
        <v>1077</v>
      </c>
      <c r="L68" s="98">
        <v>525</v>
      </c>
      <c r="M68" s="99">
        <v>552</v>
      </c>
      <c r="N68" s="101">
        <v>1251</v>
      </c>
      <c r="O68" s="102">
        <v>592</v>
      </c>
      <c r="P68" s="715">
        <v>659</v>
      </c>
      <c r="Q68" s="101">
        <f>R68+S68</f>
        <v>1620</v>
      </c>
      <c r="R68" s="102">
        <v>764</v>
      </c>
      <c r="S68" s="102">
        <v>856</v>
      </c>
    </row>
    <row r="69" spans="1:19" ht="15" customHeight="1">
      <c r="A69" s="97">
        <v>43</v>
      </c>
      <c r="B69" s="30">
        <v>1383</v>
      </c>
      <c r="C69" s="98">
        <v>626</v>
      </c>
      <c r="D69" s="99">
        <v>757</v>
      </c>
      <c r="E69" s="98">
        <v>1711</v>
      </c>
      <c r="F69" s="98">
        <v>834</v>
      </c>
      <c r="G69" s="99">
        <v>877</v>
      </c>
      <c r="H69" s="98">
        <v>1083</v>
      </c>
      <c r="I69" s="98">
        <v>515</v>
      </c>
      <c r="J69" s="98">
        <v>568</v>
      </c>
      <c r="K69" s="970">
        <v>1006</v>
      </c>
      <c r="L69" s="98">
        <v>469</v>
      </c>
      <c r="M69" s="99">
        <v>537</v>
      </c>
      <c r="N69" s="101">
        <v>1287</v>
      </c>
      <c r="O69" s="102">
        <v>607</v>
      </c>
      <c r="P69" s="715">
        <v>680</v>
      </c>
      <c r="Q69" s="101">
        <f>R69+S69</f>
        <v>1483</v>
      </c>
      <c r="R69" s="102">
        <v>702</v>
      </c>
      <c r="S69" s="102">
        <v>781</v>
      </c>
    </row>
    <row r="70" spans="1:19" ht="15" customHeight="1">
      <c r="A70" s="97">
        <v>44</v>
      </c>
      <c r="B70" s="30">
        <v>1294</v>
      </c>
      <c r="C70" s="98">
        <v>629</v>
      </c>
      <c r="D70" s="99">
        <v>665</v>
      </c>
      <c r="E70" s="98">
        <v>1024</v>
      </c>
      <c r="F70" s="98">
        <v>495</v>
      </c>
      <c r="G70" s="99">
        <v>529</v>
      </c>
      <c r="H70" s="98">
        <v>1242</v>
      </c>
      <c r="I70" s="98">
        <v>545</v>
      </c>
      <c r="J70" s="98">
        <v>697</v>
      </c>
      <c r="K70" s="970">
        <v>984</v>
      </c>
      <c r="L70" s="98">
        <v>456</v>
      </c>
      <c r="M70" s="99">
        <v>528</v>
      </c>
      <c r="N70" s="101">
        <v>1150</v>
      </c>
      <c r="O70" s="102">
        <v>551</v>
      </c>
      <c r="P70" s="715">
        <v>599</v>
      </c>
      <c r="Q70" s="101">
        <f>R70+S70</f>
        <v>1168</v>
      </c>
      <c r="R70" s="102">
        <v>566</v>
      </c>
      <c r="S70" s="102">
        <v>602</v>
      </c>
    </row>
    <row r="71" spans="1:19" ht="15" customHeight="1">
      <c r="A71" s="97"/>
      <c r="B71" s="30"/>
      <c r="C71" s="98"/>
      <c r="D71" s="99"/>
      <c r="E71" s="98"/>
      <c r="F71" s="98"/>
      <c r="G71" s="99"/>
      <c r="H71" s="98"/>
      <c r="I71" s="98"/>
      <c r="J71" s="98"/>
      <c r="K71" s="970"/>
      <c r="L71" s="98"/>
      <c r="M71" s="99"/>
      <c r="N71" s="100"/>
      <c r="O71" s="100"/>
      <c r="P71" s="714"/>
      <c r="Q71" s="100"/>
      <c r="R71" s="100"/>
      <c r="S71" s="100"/>
    </row>
    <row r="72" spans="1:19" ht="15" customHeight="1">
      <c r="A72" s="97" t="s">
        <v>297</v>
      </c>
      <c r="B72" s="30">
        <f aca="true" t="shared" si="18" ref="B72:J72">SUM(B73:B77)</f>
        <v>5821</v>
      </c>
      <c r="C72" s="98">
        <f t="shared" si="18"/>
        <v>2769</v>
      </c>
      <c r="D72" s="99">
        <f t="shared" si="18"/>
        <v>3052</v>
      </c>
      <c r="E72" s="98">
        <f t="shared" si="18"/>
        <v>6314</v>
      </c>
      <c r="F72" s="98">
        <f t="shared" si="18"/>
        <v>2942</v>
      </c>
      <c r="G72" s="99">
        <f t="shared" si="18"/>
        <v>3372</v>
      </c>
      <c r="H72" s="98">
        <f t="shared" si="18"/>
        <v>6776</v>
      </c>
      <c r="I72" s="98">
        <f t="shared" si="18"/>
        <v>3216</v>
      </c>
      <c r="J72" s="98">
        <f t="shared" si="18"/>
        <v>3560</v>
      </c>
      <c r="K72" s="970">
        <f aca="true" t="shared" si="19" ref="K72:S72">SUM(K73:K77)</f>
        <v>5661</v>
      </c>
      <c r="L72" s="98">
        <f t="shared" si="19"/>
        <v>2606</v>
      </c>
      <c r="M72" s="99">
        <f t="shared" si="19"/>
        <v>3055</v>
      </c>
      <c r="N72" s="100">
        <f t="shared" si="19"/>
        <v>5547</v>
      </c>
      <c r="O72" s="100">
        <f t="shared" si="19"/>
        <v>2598</v>
      </c>
      <c r="P72" s="714">
        <f t="shared" si="19"/>
        <v>2949</v>
      </c>
      <c r="Q72" s="100">
        <f t="shared" si="19"/>
        <v>6563</v>
      </c>
      <c r="R72" s="100">
        <f t="shared" si="19"/>
        <v>2994</v>
      </c>
      <c r="S72" s="100">
        <f t="shared" si="19"/>
        <v>3569</v>
      </c>
    </row>
    <row r="73" spans="1:19" ht="15" customHeight="1">
      <c r="A73" s="97">
        <v>45</v>
      </c>
      <c r="B73" s="30">
        <v>1165</v>
      </c>
      <c r="C73" s="98">
        <v>587</v>
      </c>
      <c r="D73" s="99">
        <v>578</v>
      </c>
      <c r="E73" s="98">
        <v>1066</v>
      </c>
      <c r="F73" s="98">
        <v>516</v>
      </c>
      <c r="G73" s="99">
        <v>550</v>
      </c>
      <c r="H73" s="98">
        <v>1308</v>
      </c>
      <c r="I73" s="98">
        <v>629</v>
      </c>
      <c r="J73" s="98">
        <v>679</v>
      </c>
      <c r="K73" s="970">
        <v>1010</v>
      </c>
      <c r="L73" s="98">
        <v>468</v>
      </c>
      <c r="M73" s="99">
        <v>542</v>
      </c>
      <c r="N73" s="101">
        <v>1163</v>
      </c>
      <c r="O73" s="102">
        <v>556</v>
      </c>
      <c r="P73" s="715">
        <v>607</v>
      </c>
      <c r="Q73" s="101">
        <f>R73+S73</f>
        <v>1463</v>
      </c>
      <c r="R73" s="102">
        <v>661</v>
      </c>
      <c r="S73" s="102">
        <v>802</v>
      </c>
    </row>
    <row r="74" spans="1:19" ht="15" customHeight="1">
      <c r="A74" s="97">
        <v>46</v>
      </c>
      <c r="B74" s="30">
        <v>1102</v>
      </c>
      <c r="C74" s="98">
        <v>516</v>
      </c>
      <c r="D74" s="99">
        <v>586</v>
      </c>
      <c r="E74" s="98">
        <v>1307</v>
      </c>
      <c r="F74" s="98">
        <v>609</v>
      </c>
      <c r="G74" s="99">
        <v>698</v>
      </c>
      <c r="H74" s="98">
        <v>1492</v>
      </c>
      <c r="I74" s="98">
        <v>700</v>
      </c>
      <c r="J74" s="98">
        <v>792</v>
      </c>
      <c r="K74" s="970">
        <v>1067</v>
      </c>
      <c r="L74" s="98">
        <v>476</v>
      </c>
      <c r="M74" s="99">
        <v>591</v>
      </c>
      <c r="N74" s="101">
        <v>1124</v>
      </c>
      <c r="O74" s="102">
        <v>505</v>
      </c>
      <c r="P74" s="715">
        <v>619</v>
      </c>
      <c r="Q74" s="101">
        <f>R74+S74</f>
        <v>1318</v>
      </c>
      <c r="R74" s="102">
        <v>586</v>
      </c>
      <c r="S74" s="102">
        <v>732</v>
      </c>
    </row>
    <row r="75" spans="1:19" ht="15" customHeight="1">
      <c r="A75" s="97">
        <v>47</v>
      </c>
      <c r="B75" s="30">
        <v>1124</v>
      </c>
      <c r="C75" s="98">
        <v>519</v>
      </c>
      <c r="D75" s="99">
        <v>605</v>
      </c>
      <c r="E75" s="98">
        <v>1236</v>
      </c>
      <c r="F75" s="98">
        <v>584</v>
      </c>
      <c r="G75" s="99">
        <v>652</v>
      </c>
      <c r="H75" s="98">
        <v>1558</v>
      </c>
      <c r="I75" s="98">
        <v>726</v>
      </c>
      <c r="J75" s="98">
        <v>832</v>
      </c>
      <c r="K75" s="970">
        <v>1085</v>
      </c>
      <c r="L75" s="98">
        <v>508</v>
      </c>
      <c r="M75" s="99">
        <v>577</v>
      </c>
      <c r="N75" s="101">
        <v>1117</v>
      </c>
      <c r="O75" s="102">
        <v>532</v>
      </c>
      <c r="P75" s="715">
        <v>585</v>
      </c>
      <c r="Q75" s="101">
        <f>R75+S75</f>
        <v>1330</v>
      </c>
      <c r="R75" s="102">
        <v>598</v>
      </c>
      <c r="S75" s="102">
        <v>732</v>
      </c>
    </row>
    <row r="76" spans="1:19" ht="15" customHeight="1">
      <c r="A76" s="97">
        <v>48</v>
      </c>
      <c r="B76" s="30">
        <v>1211</v>
      </c>
      <c r="C76" s="98">
        <v>564</v>
      </c>
      <c r="D76" s="99">
        <v>647</v>
      </c>
      <c r="E76" s="98">
        <v>1382</v>
      </c>
      <c r="F76" s="98">
        <v>606</v>
      </c>
      <c r="G76" s="99">
        <v>776</v>
      </c>
      <c r="H76" s="98">
        <v>1538</v>
      </c>
      <c r="I76" s="98">
        <v>749</v>
      </c>
      <c r="J76" s="98">
        <v>789</v>
      </c>
      <c r="K76" s="970">
        <v>1136</v>
      </c>
      <c r="L76" s="98">
        <v>531</v>
      </c>
      <c r="M76" s="99">
        <v>605</v>
      </c>
      <c r="N76" s="101">
        <v>1077</v>
      </c>
      <c r="O76" s="102">
        <v>495</v>
      </c>
      <c r="P76" s="715">
        <v>582</v>
      </c>
      <c r="Q76" s="101">
        <f>R76+S76</f>
        <v>1278</v>
      </c>
      <c r="R76" s="102">
        <v>593</v>
      </c>
      <c r="S76" s="102">
        <v>685</v>
      </c>
    </row>
    <row r="77" spans="1:19" ht="15" customHeight="1">
      <c r="A77" s="97">
        <v>49</v>
      </c>
      <c r="B77" s="30">
        <v>1219</v>
      </c>
      <c r="C77" s="98">
        <v>583</v>
      </c>
      <c r="D77" s="99">
        <v>636</v>
      </c>
      <c r="E77" s="98">
        <v>1323</v>
      </c>
      <c r="F77" s="98">
        <v>627</v>
      </c>
      <c r="G77" s="99">
        <v>696</v>
      </c>
      <c r="H77" s="98">
        <v>880</v>
      </c>
      <c r="I77" s="98">
        <v>412</v>
      </c>
      <c r="J77" s="98">
        <v>468</v>
      </c>
      <c r="K77" s="970">
        <v>1363</v>
      </c>
      <c r="L77" s="98">
        <v>623</v>
      </c>
      <c r="M77" s="99">
        <v>740</v>
      </c>
      <c r="N77" s="101">
        <v>1066</v>
      </c>
      <c r="O77" s="102">
        <v>510</v>
      </c>
      <c r="P77" s="715">
        <v>556</v>
      </c>
      <c r="Q77" s="101">
        <f>R77+S77</f>
        <v>1174</v>
      </c>
      <c r="R77" s="102">
        <v>556</v>
      </c>
      <c r="S77" s="102">
        <v>618</v>
      </c>
    </row>
    <row r="78" spans="1:19" ht="15" customHeight="1">
      <c r="A78" s="97"/>
      <c r="B78" s="30"/>
      <c r="C78" s="98"/>
      <c r="D78" s="99"/>
      <c r="E78" s="98"/>
      <c r="F78" s="98"/>
      <c r="G78" s="99"/>
      <c r="H78" s="98"/>
      <c r="I78" s="98"/>
      <c r="J78" s="98"/>
      <c r="K78" s="970"/>
      <c r="L78" s="98"/>
      <c r="M78" s="99"/>
      <c r="N78" s="100"/>
      <c r="O78" s="100"/>
      <c r="P78" s="714"/>
      <c r="Q78" s="100"/>
      <c r="R78" s="100"/>
      <c r="S78" s="100"/>
    </row>
    <row r="79" spans="1:19" ht="15" customHeight="1">
      <c r="A79" s="97" t="s">
        <v>298</v>
      </c>
      <c r="B79" s="30">
        <f aca="true" t="shared" si="20" ref="B79:J79">SUM(B80:B84)</f>
        <v>5801</v>
      </c>
      <c r="C79" s="98">
        <f t="shared" si="20"/>
        <v>2734</v>
      </c>
      <c r="D79" s="99">
        <f t="shared" si="20"/>
        <v>3067</v>
      </c>
      <c r="E79" s="98">
        <f t="shared" si="20"/>
        <v>5912</v>
      </c>
      <c r="F79" s="98">
        <f t="shared" si="20"/>
        <v>2813</v>
      </c>
      <c r="G79" s="99">
        <f t="shared" si="20"/>
        <v>3099</v>
      </c>
      <c r="H79" s="98">
        <f t="shared" si="20"/>
        <v>5732</v>
      </c>
      <c r="I79" s="98">
        <f t="shared" si="20"/>
        <v>2655</v>
      </c>
      <c r="J79" s="98">
        <f t="shared" si="20"/>
        <v>3077</v>
      </c>
      <c r="K79" s="970">
        <f aca="true" t="shared" si="21" ref="K79:S79">SUM(K80:K84)</f>
        <v>7324</v>
      </c>
      <c r="L79" s="98">
        <f t="shared" si="21"/>
        <v>3420</v>
      </c>
      <c r="M79" s="99">
        <f t="shared" si="21"/>
        <v>3904</v>
      </c>
      <c r="N79" s="100">
        <f t="shared" si="21"/>
        <v>5944</v>
      </c>
      <c r="O79" s="100">
        <f t="shared" si="21"/>
        <v>2683</v>
      </c>
      <c r="P79" s="714">
        <f t="shared" si="21"/>
        <v>3261</v>
      </c>
      <c r="Q79" s="100">
        <f t="shared" si="21"/>
        <v>5651</v>
      </c>
      <c r="R79" s="100">
        <f t="shared" si="21"/>
        <v>2588</v>
      </c>
      <c r="S79" s="100">
        <f t="shared" si="21"/>
        <v>3063</v>
      </c>
    </row>
    <row r="80" spans="1:19" ht="15" customHeight="1">
      <c r="A80" s="97">
        <v>50</v>
      </c>
      <c r="B80" s="30">
        <v>1200</v>
      </c>
      <c r="C80" s="98">
        <v>573</v>
      </c>
      <c r="D80" s="99">
        <v>627</v>
      </c>
      <c r="E80" s="98">
        <v>1187</v>
      </c>
      <c r="F80" s="98">
        <v>587</v>
      </c>
      <c r="G80" s="99">
        <v>600</v>
      </c>
      <c r="H80" s="98">
        <v>956</v>
      </c>
      <c r="I80" s="98">
        <v>456</v>
      </c>
      <c r="J80" s="98">
        <v>500</v>
      </c>
      <c r="K80" s="970">
        <v>1411</v>
      </c>
      <c r="L80" s="98">
        <v>662</v>
      </c>
      <c r="M80" s="99">
        <v>749</v>
      </c>
      <c r="N80" s="101">
        <v>1075</v>
      </c>
      <c r="O80" s="102">
        <v>494</v>
      </c>
      <c r="P80" s="715">
        <v>581</v>
      </c>
      <c r="Q80" s="101">
        <f>R80+S80</f>
        <v>1197</v>
      </c>
      <c r="R80" s="102">
        <v>551</v>
      </c>
      <c r="S80" s="102">
        <v>646</v>
      </c>
    </row>
    <row r="81" spans="1:19" ht="15" customHeight="1">
      <c r="A81" s="97">
        <v>51</v>
      </c>
      <c r="B81" s="30">
        <v>1130</v>
      </c>
      <c r="C81" s="98">
        <v>542</v>
      </c>
      <c r="D81" s="99">
        <v>588</v>
      </c>
      <c r="E81" s="98">
        <v>1103</v>
      </c>
      <c r="F81" s="98">
        <v>520</v>
      </c>
      <c r="G81" s="99">
        <v>583</v>
      </c>
      <c r="H81" s="98">
        <v>1209</v>
      </c>
      <c r="I81" s="98">
        <v>547</v>
      </c>
      <c r="J81" s="98">
        <v>662</v>
      </c>
      <c r="K81" s="970">
        <v>1610</v>
      </c>
      <c r="L81" s="98">
        <v>768</v>
      </c>
      <c r="M81" s="99">
        <v>842</v>
      </c>
      <c r="N81" s="101">
        <v>1116</v>
      </c>
      <c r="O81" s="102">
        <v>486</v>
      </c>
      <c r="P81" s="715">
        <v>630</v>
      </c>
      <c r="Q81" s="101">
        <f>R81+S81</f>
        <v>1138</v>
      </c>
      <c r="R81" s="102">
        <v>502</v>
      </c>
      <c r="S81" s="102">
        <v>636</v>
      </c>
    </row>
    <row r="82" spans="1:19" ht="15" customHeight="1">
      <c r="A82" s="97">
        <v>52</v>
      </c>
      <c r="B82" s="30">
        <v>1165</v>
      </c>
      <c r="C82" s="98">
        <v>533</v>
      </c>
      <c r="D82" s="99">
        <v>632</v>
      </c>
      <c r="E82" s="98">
        <v>1163</v>
      </c>
      <c r="F82" s="98">
        <v>551</v>
      </c>
      <c r="G82" s="99">
        <v>612</v>
      </c>
      <c r="H82" s="98">
        <v>1131</v>
      </c>
      <c r="I82" s="98">
        <v>521</v>
      </c>
      <c r="J82" s="98">
        <v>610</v>
      </c>
      <c r="K82" s="970">
        <v>1638</v>
      </c>
      <c r="L82" s="98">
        <v>757</v>
      </c>
      <c r="M82" s="99">
        <v>881</v>
      </c>
      <c r="N82" s="101">
        <v>1206</v>
      </c>
      <c r="O82" s="102">
        <v>544</v>
      </c>
      <c r="P82" s="715">
        <v>662</v>
      </c>
      <c r="Q82" s="101">
        <f>R82+S82</f>
        <v>1144</v>
      </c>
      <c r="R82" s="102">
        <v>541</v>
      </c>
      <c r="S82" s="102">
        <v>603</v>
      </c>
    </row>
    <row r="83" spans="1:19" ht="15" customHeight="1">
      <c r="A83" s="97">
        <v>53</v>
      </c>
      <c r="B83" s="30">
        <v>1161</v>
      </c>
      <c r="C83" s="98">
        <v>565</v>
      </c>
      <c r="D83" s="99">
        <v>596</v>
      </c>
      <c r="E83" s="98">
        <v>1226</v>
      </c>
      <c r="F83" s="98">
        <v>579</v>
      </c>
      <c r="G83" s="99">
        <v>647</v>
      </c>
      <c r="H83" s="98">
        <v>1245</v>
      </c>
      <c r="I83" s="98">
        <v>567</v>
      </c>
      <c r="J83" s="98">
        <v>678</v>
      </c>
      <c r="K83" s="970">
        <v>1677</v>
      </c>
      <c r="L83" s="98">
        <v>781</v>
      </c>
      <c r="M83" s="99">
        <v>896</v>
      </c>
      <c r="N83" s="101">
        <v>1189</v>
      </c>
      <c r="O83" s="102">
        <v>553</v>
      </c>
      <c r="P83" s="715">
        <v>636</v>
      </c>
      <c r="Q83" s="101">
        <f>R83+S83</f>
        <v>1090</v>
      </c>
      <c r="R83" s="102">
        <v>489</v>
      </c>
      <c r="S83" s="102">
        <v>601</v>
      </c>
    </row>
    <row r="84" spans="1:19" ht="15" customHeight="1">
      <c r="A84" s="97">
        <v>54</v>
      </c>
      <c r="B84" s="30">
        <v>1145</v>
      </c>
      <c r="C84" s="98">
        <v>521</v>
      </c>
      <c r="D84" s="99">
        <v>624</v>
      </c>
      <c r="E84" s="98">
        <v>1233</v>
      </c>
      <c r="F84" s="98">
        <v>576</v>
      </c>
      <c r="G84" s="99">
        <v>657</v>
      </c>
      <c r="H84" s="98">
        <v>1191</v>
      </c>
      <c r="I84" s="98">
        <v>564</v>
      </c>
      <c r="J84" s="98">
        <v>627</v>
      </c>
      <c r="K84" s="970">
        <v>988</v>
      </c>
      <c r="L84" s="98">
        <v>452</v>
      </c>
      <c r="M84" s="99">
        <v>536</v>
      </c>
      <c r="N84" s="101">
        <v>1358</v>
      </c>
      <c r="O84" s="102">
        <v>606</v>
      </c>
      <c r="P84" s="715">
        <v>752</v>
      </c>
      <c r="Q84" s="101">
        <f>R84+S84</f>
        <v>1082</v>
      </c>
      <c r="R84" s="102">
        <v>505</v>
      </c>
      <c r="S84" s="102">
        <v>577</v>
      </c>
    </row>
    <row r="85" spans="1:19" ht="15" customHeight="1">
      <c r="A85" s="97"/>
      <c r="B85" s="30"/>
      <c r="C85" s="98"/>
      <c r="D85" s="99"/>
      <c r="E85" s="98"/>
      <c r="F85" s="98"/>
      <c r="G85" s="99"/>
      <c r="H85" s="98"/>
      <c r="I85" s="98"/>
      <c r="J85" s="98"/>
      <c r="K85" s="970"/>
      <c r="L85" s="98"/>
      <c r="M85" s="99"/>
      <c r="N85" s="100"/>
      <c r="O85" s="100"/>
      <c r="P85" s="714"/>
      <c r="Q85" s="100"/>
      <c r="R85" s="100"/>
      <c r="S85" s="100"/>
    </row>
    <row r="86" spans="1:19" ht="15" customHeight="1">
      <c r="A86" s="97" t="s">
        <v>299</v>
      </c>
      <c r="B86" s="30">
        <f aca="true" t="shared" si="22" ref="B86:J86">SUM(B87:B91)</f>
        <v>5220</v>
      </c>
      <c r="C86" s="98">
        <f t="shared" si="22"/>
        <v>2448</v>
      </c>
      <c r="D86" s="99">
        <f t="shared" si="22"/>
        <v>2772</v>
      </c>
      <c r="E86" s="98">
        <f t="shared" si="22"/>
        <v>5760</v>
      </c>
      <c r="F86" s="98">
        <f t="shared" si="22"/>
        <v>2668</v>
      </c>
      <c r="G86" s="99">
        <f t="shared" si="22"/>
        <v>3092</v>
      </c>
      <c r="H86" s="98">
        <f t="shared" si="22"/>
        <v>5253</v>
      </c>
      <c r="I86" s="98">
        <f t="shared" si="22"/>
        <v>2484</v>
      </c>
      <c r="J86" s="98">
        <f t="shared" si="22"/>
        <v>2769</v>
      </c>
      <c r="K86" s="970">
        <f aca="true" t="shared" si="23" ref="K86:S86">SUM(K87:K91)</f>
        <v>6108</v>
      </c>
      <c r="L86" s="98">
        <f t="shared" si="23"/>
        <v>2826</v>
      </c>
      <c r="M86" s="99">
        <f t="shared" si="23"/>
        <v>3282</v>
      </c>
      <c r="N86" s="100">
        <f t="shared" si="23"/>
        <v>7655</v>
      </c>
      <c r="O86" s="100">
        <f t="shared" si="23"/>
        <v>3505</v>
      </c>
      <c r="P86" s="714">
        <f t="shared" si="23"/>
        <v>4150</v>
      </c>
      <c r="Q86" s="100">
        <f t="shared" si="23"/>
        <v>6006</v>
      </c>
      <c r="R86" s="100">
        <f t="shared" si="23"/>
        <v>2723</v>
      </c>
      <c r="S86" s="100">
        <f t="shared" si="23"/>
        <v>3283</v>
      </c>
    </row>
    <row r="87" spans="1:19" ht="15" customHeight="1">
      <c r="A87" s="97">
        <v>55</v>
      </c>
      <c r="B87" s="30">
        <v>1074</v>
      </c>
      <c r="C87" s="98">
        <v>495</v>
      </c>
      <c r="D87" s="99">
        <v>579</v>
      </c>
      <c r="E87" s="98">
        <v>1177</v>
      </c>
      <c r="F87" s="98">
        <v>567</v>
      </c>
      <c r="G87" s="99">
        <v>610</v>
      </c>
      <c r="H87" s="98">
        <v>1073</v>
      </c>
      <c r="I87" s="98">
        <v>541</v>
      </c>
      <c r="J87" s="98">
        <v>532</v>
      </c>
      <c r="K87" s="970">
        <v>1033</v>
      </c>
      <c r="L87" s="98">
        <v>481</v>
      </c>
      <c r="M87" s="99">
        <v>552</v>
      </c>
      <c r="N87" s="101">
        <v>1428</v>
      </c>
      <c r="O87" s="102">
        <v>663</v>
      </c>
      <c r="P87" s="715">
        <v>765</v>
      </c>
      <c r="Q87" s="101">
        <f>R87+S87</f>
        <v>1102</v>
      </c>
      <c r="R87" s="102">
        <v>511</v>
      </c>
      <c r="S87" s="102">
        <v>591</v>
      </c>
    </row>
    <row r="88" spans="1:19" ht="15" customHeight="1">
      <c r="A88" s="97">
        <v>56</v>
      </c>
      <c r="B88" s="30">
        <v>1105</v>
      </c>
      <c r="C88" s="98">
        <v>532</v>
      </c>
      <c r="D88" s="99">
        <v>573</v>
      </c>
      <c r="E88" s="98">
        <v>1132</v>
      </c>
      <c r="F88" s="98">
        <v>528</v>
      </c>
      <c r="G88" s="99">
        <v>604</v>
      </c>
      <c r="H88" s="98">
        <v>996</v>
      </c>
      <c r="I88" s="98">
        <v>455</v>
      </c>
      <c r="J88" s="98">
        <v>541</v>
      </c>
      <c r="K88" s="970">
        <v>1296</v>
      </c>
      <c r="L88" s="98">
        <v>589</v>
      </c>
      <c r="M88" s="99">
        <v>707</v>
      </c>
      <c r="N88" s="101">
        <v>1689</v>
      </c>
      <c r="O88" s="102">
        <v>767</v>
      </c>
      <c r="P88" s="715">
        <v>922</v>
      </c>
      <c r="Q88" s="101">
        <f>R88+S88</f>
        <v>1130</v>
      </c>
      <c r="R88" s="102">
        <v>476</v>
      </c>
      <c r="S88" s="102">
        <v>654</v>
      </c>
    </row>
    <row r="89" spans="1:19" ht="15" customHeight="1">
      <c r="A89" s="97">
        <v>57</v>
      </c>
      <c r="B89" s="30">
        <v>1044</v>
      </c>
      <c r="C89" s="98">
        <v>474</v>
      </c>
      <c r="D89" s="99">
        <v>570</v>
      </c>
      <c r="E89" s="98">
        <v>1200</v>
      </c>
      <c r="F89" s="98">
        <v>547</v>
      </c>
      <c r="G89" s="99">
        <v>653</v>
      </c>
      <c r="H89" s="98">
        <v>1029</v>
      </c>
      <c r="I89" s="98">
        <v>485</v>
      </c>
      <c r="J89" s="98">
        <v>544</v>
      </c>
      <c r="K89" s="970">
        <v>1228</v>
      </c>
      <c r="L89" s="98">
        <v>582</v>
      </c>
      <c r="M89" s="99">
        <v>646</v>
      </c>
      <c r="N89" s="101">
        <v>1775</v>
      </c>
      <c r="O89" s="102">
        <v>807</v>
      </c>
      <c r="P89" s="715">
        <v>968</v>
      </c>
      <c r="Q89" s="101">
        <f>R89+S89</f>
        <v>1199</v>
      </c>
      <c r="R89" s="102">
        <v>550</v>
      </c>
      <c r="S89" s="102">
        <v>649</v>
      </c>
    </row>
    <row r="90" spans="1:19" ht="15" customHeight="1">
      <c r="A90" s="97">
        <v>58</v>
      </c>
      <c r="B90" s="30">
        <v>1009</v>
      </c>
      <c r="C90" s="98">
        <v>480</v>
      </c>
      <c r="D90" s="99">
        <v>529</v>
      </c>
      <c r="E90" s="98">
        <v>1113</v>
      </c>
      <c r="F90" s="98">
        <v>517</v>
      </c>
      <c r="G90" s="99">
        <v>596</v>
      </c>
      <c r="H90" s="98">
        <v>1090</v>
      </c>
      <c r="I90" s="98">
        <v>493</v>
      </c>
      <c r="J90" s="98">
        <v>597</v>
      </c>
      <c r="K90" s="970">
        <v>1305</v>
      </c>
      <c r="L90" s="98">
        <v>590</v>
      </c>
      <c r="M90" s="99">
        <v>715</v>
      </c>
      <c r="N90" s="101">
        <v>1747</v>
      </c>
      <c r="O90" s="102">
        <v>805</v>
      </c>
      <c r="P90" s="715">
        <v>942</v>
      </c>
      <c r="Q90" s="101">
        <f>R90+S90</f>
        <v>1214</v>
      </c>
      <c r="R90" s="102">
        <v>565</v>
      </c>
      <c r="S90" s="102">
        <v>649</v>
      </c>
    </row>
    <row r="91" spans="1:19" ht="15" customHeight="1">
      <c r="A91" s="97">
        <v>59</v>
      </c>
      <c r="B91" s="30">
        <v>988</v>
      </c>
      <c r="C91" s="98">
        <v>467</v>
      </c>
      <c r="D91" s="99">
        <v>521</v>
      </c>
      <c r="E91" s="98">
        <v>1138</v>
      </c>
      <c r="F91" s="98">
        <v>509</v>
      </c>
      <c r="G91" s="99">
        <v>629</v>
      </c>
      <c r="H91" s="98">
        <v>1065</v>
      </c>
      <c r="I91" s="98">
        <v>510</v>
      </c>
      <c r="J91" s="98">
        <v>555</v>
      </c>
      <c r="K91" s="970">
        <v>1246</v>
      </c>
      <c r="L91" s="98">
        <v>584</v>
      </c>
      <c r="M91" s="99">
        <v>662</v>
      </c>
      <c r="N91" s="101">
        <v>1016</v>
      </c>
      <c r="O91" s="102">
        <v>463</v>
      </c>
      <c r="P91" s="715">
        <v>553</v>
      </c>
      <c r="Q91" s="101">
        <f>R91+S91</f>
        <v>1361</v>
      </c>
      <c r="R91" s="102">
        <v>621</v>
      </c>
      <c r="S91" s="102">
        <v>740</v>
      </c>
    </row>
    <row r="92" spans="1:19" ht="15" customHeight="1">
      <c r="A92" s="97"/>
      <c r="B92" s="30"/>
      <c r="C92" s="98"/>
      <c r="D92" s="99"/>
      <c r="E92" s="98"/>
      <c r="F92" s="98"/>
      <c r="G92" s="99"/>
      <c r="H92" s="98"/>
      <c r="I92" s="98"/>
      <c r="J92" s="98"/>
      <c r="K92" s="970"/>
      <c r="L92" s="98"/>
      <c r="M92" s="99"/>
      <c r="N92" s="100"/>
      <c r="O92" s="100"/>
      <c r="P92" s="714"/>
      <c r="Q92" s="100"/>
      <c r="R92" s="100"/>
      <c r="S92" s="100"/>
    </row>
    <row r="93" spans="1:19" ht="15" customHeight="1">
      <c r="A93" s="97" t="s">
        <v>300</v>
      </c>
      <c r="B93" s="30">
        <f aca="true" t="shared" si="24" ref="B93:J93">SUM(B94:B98)</f>
        <v>3918</v>
      </c>
      <c r="C93" s="98">
        <f t="shared" si="24"/>
        <v>1775</v>
      </c>
      <c r="D93" s="99">
        <f t="shared" si="24"/>
        <v>2143</v>
      </c>
      <c r="E93" s="98">
        <f t="shared" si="24"/>
        <v>5024</v>
      </c>
      <c r="F93" s="98">
        <f t="shared" si="24"/>
        <v>2346</v>
      </c>
      <c r="G93" s="99">
        <f t="shared" si="24"/>
        <v>2678</v>
      </c>
      <c r="H93" s="98">
        <f t="shared" si="24"/>
        <v>4919</v>
      </c>
      <c r="I93" s="98">
        <f t="shared" si="24"/>
        <v>2271</v>
      </c>
      <c r="J93" s="98">
        <f t="shared" si="24"/>
        <v>2648</v>
      </c>
      <c r="K93" s="970">
        <f aca="true" t="shared" si="25" ref="K93:S93">SUM(K94:K98)</f>
        <v>5482</v>
      </c>
      <c r="L93" s="98">
        <f t="shared" si="25"/>
        <v>2532</v>
      </c>
      <c r="M93" s="99">
        <f t="shared" si="25"/>
        <v>2950</v>
      </c>
      <c r="N93" s="100">
        <f t="shared" si="25"/>
        <v>6251</v>
      </c>
      <c r="O93" s="100">
        <f t="shared" si="25"/>
        <v>2883</v>
      </c>
      <c r="P93" s="714">
        <f t="shared" si="25"/>
        <v>3368</v>
      </c>
      <c r="Q93" s="100">
        <f t="shared" si="25"/>
        <v>7584</v>
      </c>
      <c r="R93" s="100">
        <f t="shared" si="25"/>
        <v>3457</v>
      </c>
      <c r="S93" s="100">
        <f t="shared" si="25"/>
        <v>4127</v>
      </c>
    </row>
    <row r="94" spans="1:19" ht="15" customHeight="1">
      <c r="A94" s="97">
        <v>60</v>
      </c>
      <c r="B94" s="30">
        <v>908</v>
      </c>
      <c r="C94" s="98">
        <v>417</v>
      </c>
      <c r="D94" s="99">
        <v>491</v>
      </c>
      <c r="E94" s="98">
        <v>1042</v>
      </c>
      <c r="F94" s="98">
        <v>483</v>
      </c>
      <c r="G94" s="99">
        <v>559</v>
      </c>
      <c r="H94" s="98">
        <v>1021</v>
      </c>
      <c r="I94" s="98">
        <v>499</v>
      </c>
      <c r="J94" s="98">
        <v>522</v>
      </c>
      <c r="K94" s="970">
        <v>1100</v>
      </c>
      <c r="L94" s="98">
        <v>535</v>
      </c>
      <c r="M94" s="99">
        <v>565</v>
      </c>
      <c r="N94" s="101">
        <v>1110</v>
      </c>
      <c r="O94" s="102">
        <v>514</v>
      </c>
      <c r="P94" s="715">
        <v>596</v>
      </c>
      <c r="Q94" s="101">
        <f>R94+S94</f>
        <v>1450</v>
      </c>
      <c r="R94" s="102">
        <v>668</v>
      </c>
      <c r="S94" s="102">
        <v>782</v>
      </c>
    </row>
    <row r="95" spans="1:19" ht="15" customHeight="1">
      <c r="A95" s="97">
        <v>61</v>
      </c>
      <c r="B95" s="30">
        <v>792</v>
      </c>
      <c r="C95" s="98">
        <v>363</v>
      </c>
      <c r="D95" s="99">
        <v>429</v>
      </c>
      <c r="E95" s="98">
        <v>1051</v>
      </c>
      <c r="F95" s="98">
        <v>510</v>
      </c>
      <c r="G95" s="99">
        <v>541</v>
      </c>
      <c r="H95" s="98">
        <v>1010</v>
      </c>
      <c r="I95" s="98">
        <v>474</v>
      </c>
      <c r="J95" s="98">
        <v>536</v>
      </c>
      <c r="K95" s="970">
        <v>1053</v>
      </c>
      <c r="L95" s="98">
        <v>477</v>
      </c>
      <c r="M95" s="99">
        <v>576</v>
      </c>
      <c r="N95" s="101">
        <v>1319</v>
      </c>
      <c r="O95" s="102">
        <v>589</v>
      </c>
      <c r="P95" s="715">
        <v>730</v>
      </c>
      <c r="Q95" s="101">
        <f>R95+S95</f>
        <v>1710</v>
      </c>
      <c r="R95" s="102">
        <v>787</v>
      </c>
      <c r="S95" s="102">
        <v>923</v>
      </c>
    </row>
    <row r="96" spans="1:19" ht="15" customHeight="1">
      <c r="A96" s="97">
        <v>62</v>
      </c>
      <c r="B96" s="30">
        <v>800</v>
      </c>
      <c r="C96" s="98">
        <v>377</v>
      </c>
      <c r="D96" s="99">
        <v>423</v>
      </c>
      <c r="E96" s="98">
        <v>986</v>
      </c>
      <c r="F96" s="98">
        <v>432</v>
      </c>
      <c r="G96" s="99">
        <v>554</v>
      </c>
      <c r="H96" s="98">
        <v>1004</v>
      </c>
      <c r="I96" s="98">
        <v>456</v>
      </c>
      <c r="J96" s="98">
        <v>548</v>
      </c>
      <c r="K96" s="970">
        <v>1074</v>
      </c>
      <c r="L96" s="98">
        <v>492</v>
      </c>
      <c r="M96" s="99">
        <v>582</v>
      </c>
      <c r="N96" s="101">
        <v>1268</v>
      </c>
      <c r="O96" s="102">
        <v>590</v>
      </c>
      <c r="P96" s="715">
        <v>678</v>
      </c>
      <c r="Q96" s="101">
        <f>R96+S96</f>
        <v>1727</v>
      </c>
      <c r="R96" s="102">
        <v>778</v>
      </c>
      <c r="S96" s="102">
        <v>949</v>
      </c>
    </row>
    <row r="97" spans="1:19" ht="15" customHeight="1">
      <c r="A97" s="97">
        <v>63</v>
      </c>
      <c r="B97" s="30">
        <v>767</v>
      </c>
      <c r="C97" s="98">
        <v>335</v>
      </c>
      <c r="D97" s="99">
        <v>432</v>
      </c>
      <c r="E97" s="98">
        <v>989</v>
      </c>
      <c r="F97" s="98">
        <v>469</v>
      </c>
      <c r="G97" s="99">
        <v>520</v>
      </c>
      <c r="H97" s="98">
        <v>954</v>
      </c>
      <c r="I97" s="98">
        <v>431</v>
      </c>
      <c r="J97" s="98">
        <v>523</v>
      </c>
      <c r="K97" s="970">
        <v>1119</v>
      </c>
      <c r="L97" s="98">
        <v>491</v>
      </c>
      <c r="M97" s="99">
        <v>628</v>
      </c>
      <c r="N97" s="101">
        <v>1287</v>
      </c>
      <c r="O97" s="102">
        <v>581</v>
      </c>
      <c r="P97" s="715">
        <v>706</v>
      </c>
      <c r="Q97" s="101">
        <f>R97+S97</f>
        <v>1712</v>
      </c>
      <c r="R97" s="102">
        <v>778</v>
      </c>
      <c r="S97" s="102">
        <v>934</v>
      </c>
    </row>
    <row r="98" spans="1:19" ht="15" customHeight="1">
      <c r="A98" s="97">
        <v>64</v>
      </c>
      <c r="B98" s="30">
        <v>651</v>
      </c>
      <c r="C98" s="98">
        <v>283</v>
      </c>
      <c r="D98" s="99">
        <v>368</v>
      </c>
      <c r="E98" s="98">
        <v>956</v>
      </c>
      <c r="F98" s="98">
        <v>452</v>
      </c>
      <c r="G98" s="99">
        <v>504</v>
      </c>
      <c r="H98" s="98">
        <v>930</v>
      </c>
      <c r="I98" s="98">
        <v>411</v>
      </c>
      <c r="J98" s="98">
        <v>519</v>
      </c>
      <c r="K98" s="970">
        <v>1136</v>
      </c>
      <c r="L98" s="98">
        <v>537</v>
      </c>
      <c r="M98" s="99">
        <v>599</v>
      </c>
      <c r="N98" s="101">
        <v>1267</v>
      </c>
      <c r="O98" s="102">
        <v>609</v>
      </c>
      <c r="P98" s="715">
        <v>658</v>
      </c>
      <c r="Q98" s="101">
        <f>R98+S98</f>
        <v>985</v>
      </c>
      <c r="R98" s="102">
        <v>446</v>
      </c>
      <c r="S98" s="102">
        <v>539</v>
      </c>
    </row>
    <row r="99" spans="1:19" ht="15" customHeight="1">
      <c r="A99" s="97"/>
      <c r="B99" s="30"/>
      <c r="C99" s="98"/>
      <c r="D99" s="99"/>
      <c r="E99" s="98"/>
      <c r="F99" s="98"/>
      <c r="G99" s="99"/>
      <c r="H99" s="98"/>
      <c r="I99" s="98"/>
      <c r="J99" s="98"/>
      <c r="K99" s="970"/>
      <c r="L99" s="98"/>
      <c r="M99" s="99"/>
      <c r="N99" s="100"/>
      <c r="O99" s="100"/>
      <c r="P99" s="714"/>
      <c r="Q99" s="100"/>
      <c r="R99" s="100"/>
      <c r="S99" s="100"/>
    </row>
    <row r="100" spans="1:19" ht="15" customHeight="1">
      <c r="A100" s="97" t="s">
        <v>301</v>
      </c>
      <c r="B100" s="30">
        <f aca="true" t="shared" si="26" ref="B100:J100">SUM(B101:B105)</f>
        <v>2831</v>
      </c>
      <c r="C100" s="98">
        <f t="shared" si="26"/>
        <v>1266</v>
      </c>
      <c r="D100" s="99">
        <f t="shared" si="26"/>
        <v>1565</v>
      </c>
      <c r="E100" s="98">
        <f t="shared" si="26"/>
        <v>3684</v>
      </c>
      <c r="F100" s="98">
        <f t="shared" si="26"/>
        <v>1644</v>
      </c>
      <c r="G100" s="99">
        <f t="shared" si="26"/>
        <v>2040</v>
      </c>
      <c r="H100" s="98">
        <f t="shared" si="26"/>
        <v>4136</v>
      </c>
      <c r="I100" s="98">
        <f t="shared" si="26"/>
        <v>1945</v>
      </c>
      <c r="J100" s="98">
        <f t="shared" si="26"/>
        <v>2191</v>
      </c>
      <c r="K100" s="970">
        <f aca="true" t="shared" si="27" ref="K100:S100">SUM(K101:K105)</f>
        <v>5084</v>
      </c>
      <c r="L100" s="98">
        <f t="shared" si="27"/>
        <v>2297</v>
      </c>
      <c r="M100" s="99">
        <f t="shared" si="27"/>
        <v>2787</v>
      </c>
      <c r="N100" s="100">
        <f t="shared" si="27"/>
        <v>5343</v>
      </c>
      <c r="O100" s="100">
        <f t="shared" si="27"/>
        <v>2401</v>
      </c>
      <c r="P100" s="714">
        <f t="shared" si="27"/>
        <v>2942</v>
      </c>
      <c r="Q100" s="100">
        <f t="shared" si="27"/>
        <v>6138</v>
      </c>
      <c r="R100" s="100">
        <f t="shared" si="27"/>
        <v>2752</v>
      </c>
      <c r="S100" s="100">
        <f t="shared" si="27"/>
        <v>3386</v>
      </c>
    </row>
    <row r="101" spans="1:19" ht="15" customHeight="1">
      <c r="A101" s="97">
        <v>65</v>
      </c>
      <c r="B101" s="30">
        <v>695</v>
      </c>
      <c r="C101" s="98">
        <v>279</v>
      </c>
      <c r="D101" s="99">
        <v>416</v>
      </c>
      <c r="E101" s="98">
        <v>875</v>
      </c>
      <c r="F101" s="98">
        <v>411</v>
      </c>
      <c r="G101" s="99">
        <v>464</v>
      </c>
      <c r="H101" s="98">
        <v>903</v>
      </c>
      <c r="I101" s="98">
        <v>431</v>
      </c>
      <c r="J101" s="98">
        <v>472</v>
      </c>
      <c r="K101" s="970">
        <v>1092</v>
      </c>
      <c r="L101" s="98">
        <v>526</v>
      </c>
      <c r="M101" s="99">
        <v>566</v>
      </c>
      <c r="N101" s="101">
        <v>1092</v>
      </c>
      <c r="O101" s="102">
        <v>510</v>
      </c>
      <c r="P101" s="715">
        <v>582</v>
      </c>
      <c r="Q101" s="101">
        <f>R101+S101</f>
        <v>1098</v>
      </c>
      <c r="R101" s="102">
        <v>504</v>
      </c>
      <c r="S101" s="102">
        <v>594</v>
      </c>
    </row>
    <row r="102" spans="1:19" ht="15" customHeight="1">
      <c r="A102" s="97">
        <v>66</v>
      </c>
      <c r="B102" s="30">
        <v>542</v>
      </c>
      <c r="C102" s="98">
        <v>250</v>
      </c>
      <c r="D102" s="99">
        <v>292</v>
      </c>
      <c r="E102" s="98">
        <v>740</v>
      </c>
      <c r="F102" s="98">
        <v>330</v>
      </c>
      <c r="G102" s="99">
        <v>410</v>
      </c>
      <c r="H102" s="98">
        <v>878</v>
      </c>
      <c r="I102" s="98">
        <v>426</v>
      </c>
      <c r="J102" s="98">
        <v>452</v>
      </c>
      <c r="K102" s="970">
        <v>1025</v>
      </c>
      <c r="L102" s="98">
        <v>457</v>
      </c>
      <c r="M102" s="99">
        <v>568</v>
      </c>
      <c r="N102" s="101">
        <v>1045</v>
      </c>
      <c r="O102" s="102">
        <v>473</v>
      </c>
      <c r="P102" s="715">
        <v>572</v>
      </c>
      <c r="Q102" s="101">
        <f>R102+S102</f>
        <v>1291</v>
      </c>
      <c r="R102" s="102">
        <v>577</v>
      </c>
      <c r="S102" s="102">
        <v>714</v>
      </c>
    </row>
    <row r="103" spans="1:19" ht="15" customHeight="1">
      <c r="A103" s="97">
        <v>67</v>
      </c>
      <c r="B103" s="30">
        <v>520</v>
      </c>
      <c r="C103" s="98">
        <v>260</v>
      </c>
      <c r="D103" s="99">
        <v>260</v>
      </c>
      <c r="E103" s="98">
        <v>750</v>
      </c>
      <c r="F103" s="98">
        <v>336</v>
      </c>
      <c r="G103" s="99">
        <v>414</v>
      </c>
      <c r="H103" s="98">
        <v>829</v>
      </c>
      <c r="I103" s="98">
        <v>352</v>
      </c>
      <c r="J103" s="98">
        <v>477</v>
      </c>
      <c r="K103" s="970">
        <v>1025</v>
      </c>
      <c r="L103" s="98">
        <v>458</v>
      </c>
      <c r="M103" s="99">
        <v>567</v>
      </c>
      <c r="N103" s="101">
        <v>1028</v>
      </c>
      <c r="O103" s="102">
        <v>448</v>
      </c>
      <c r="P103" s="715">
        <v>580</v>
      </c>
      <c r="Q103" s="101">
        <f>R103+S103</f>
        <v>1232</v>
      </c>
      <c r="R103" s="102">
        <v>541</v>
      </c>
      <c r="S103" s="102">
        <v>691</v>
      </c>
    </row>
    <row r="104" spans="1:19" ht="15" customHeight="1">
      <c r="A104" s="97">
        <v>68</v>
      </c>
      <c r="B104" s="30">
        <v>531</v>
      </c>
      <c r="C104" s="98">
        <v>232</v>
      </c>
      <c r="D104" s="99">
        <v>299</v>
      </c>
      <c r="E104" s="98">
        <v>697</v>
      </c>
      <c r="F104" s="98">
        <v>299</v>
      </c>
      <c r="G104" s="99">
        <v>398</v>
      </c>
      <c r="H104" s="98">
        <v>781</v>
      </c>
      <c r="I104" s="98">
        <v>376</v>
      </c>
      <c r="J104" s="98">
        <v>405</v>
      </c>
      <c r="K104" s="970">
        <v>991</v>
      </c>
      <c r="L104" s="98">
        <v>443</v>
      </c>
      <c r="M104" s="99">
        <v>548</v>
      </c>
      <c r="N104" s="101">
        <v>1070</v>
      </c>
      <c r="O104" s="102">
        <v>463</v>
      </c>
      <c r="P104" s="715">
        <v>607</v>
      </c>
      <c r="Q104" s="101">
        <f>R104+S104</f>
        <v>1298</v>
      </c>
      <c r="R104" s="102">
        <v>558</v>
      </c>
      <c r="S104" s="102">
        <v>740</v>
      </c>
    </row>
    <row r="105" spans="1:19" ht="15" customHeight="1">
      <c r="A105" s="97">
        <v>69</v>
      </c>
      <c r="B105" s="30">
        <v>543</v>
      </c>
      <c r="C105" s="98">
        <v>245</v>
      </c>
      <c r="D105" s="99">
        <v>298</v>
      </c>
      <c r="E105" s="98">
        <v>622</v>
      </c>
      <c r="F105" s="98">
        <v>268</v>
      </c>
      <c r="G105" s="99">
        <v>354</v>
      </c>
      <c r="H105" s="98">
        <v>745</v>
      </c>
      <c r="I105" s="98">
        <v>360</v>
      </c>
      <c r="J105" s="98">
        <v>385</v>
      </c>
      <c r="K105" s="970">
        <v>951</v>
      </c>
      <c r="L105" s="98">
        <v>413</v>
      </c>
      <c r="M105" s="99">
        <v>538</v>
      </c>
      <c r="N105" s="101">
        <v>1108</v>
      </c>
      <c r="O105" s="102">
        <v>507</v>
      </c>
      <c r="P105" s="715">
        <v>601</v>
      </c>
      <c r="Q105" s="101">
        <f>R105+S105</f>
        <v>1219</v>
      </c>
      <c r="R105" s="102">
        <v>572</v>
      </c>
      <c r="S105" s="102">
        <v>647</v>
      </c>
    </row>
    <row r="106" spans="1:19" ht="15" customHeight="1">
      <c r="A106" s="103"/>
      <c r="B106" s="105"/>
      <c r="C106" s="104"/>
      <c r="D106" s="106"/>
      <c r="E106" s="104"/>
      <c r="F106" s="104"/>
      <c r="G106" s="106"/>
      <c r="H106" s="104"/>
      <c r="I106" s="104"/>
      <c r="J106" s="104"/>
      <c r="K106" s="971"/>
      <c r="L106" s="104"/>
      <c r="M106" s="106"/>
      <c r="N106" s="107"/>
      <c r="O106" s="107"/>
      <c r="P106" s="716"/>
      <c r="Q106" s="107"/>
      <c r="R106" s="107"/>
      <c r="S106" s="107"/>
    </row>
    <row r="107" spans="1:19" ht="13.5" customHeight="1">
      <c r="A107" s="976"/>
      <c r="B107" s="972"/>
      <c r="C107" s="974"/>
      <c r="D107" s="974"/>
      <c r="E107" s="977"/>
      <c r="F107" s="974"/>
      <c r="G107" s="978"/>
      <c r="H107" s="974"/>
      <c r="I107" s="974"/>
      <c r="J107" s="974"/>
      <c r="K107" s="972"/>
      <c r="L107" s="974"/>
      <c r="M107" s="974"/>
      <c r="N107" s="977"/>
      <c r="O107" s="974"/>
      <c r="P107" s="978"/>
      <c r="Q107" s="974"/>
      <c r="R107" s="974"/>
      <c r="S107" s="974"/>
    </row>
    <row r="108" spans="1:19" s="108" customFormat="1" ht="15" customHeight="1">
      <c r="A108" s="974" t="s">
        <v>302</v>
      </c>
      <c r="B108" s="970">
        <f aca="true" t="shared" si="28" ref="B108:J108">SUM(B109:B113)</f>
        <v>2524</v>
      </c>
      <c r="C108" s="98">
        <f t="shared" si="28"/>
        <v>1073</v>
      </c>
      <c r="D108" s="99">
        <f t="shared" si="28"/>
        <v>1451</v>
      </c>
      <c r="E108" s="98">
        <f t="shared" si="28"/>
        <v>2524</v>
      </c>
      <c r="F108" s="98">
        <f t="shared" si="28"/>
        <v>1092</v>
      </c>
      <c r="G108" s="99">
        <f t="shared" si="28"/>
        <v>1432</v>
      </c>
      <c r="H108" s="98">
        <f t="shared" si="28"/>
        <v>2977</v>
      </c>
      <c r="I108" s="98">
        <f t="shared" si="28"/>
        <v>1276</v>
      </c>
      <c r="J108" s="98">
        <f t="shared" si="28"/>
        <v>1701</v>
      </c>
      <c r="K108" s="970">
        <f aca="true" t="shared" si="29" ref="K108:S108">SUM(K109:K113)</f>
        <v>4229</v>
      </c>
      <c r="L108" s="98">
        <f t="shared" si="29"/>
        <v>1910</v>
      </c>
      <c r="M108" s="99">
        <f t="shared" si="29"/>
        <v>2319</v>
      </c>
      <c r="N108" s="100">
        <f t="shared" si="29"/>
        <v>4831</v>
      </c>
      <c r="O108" s="100">
        <f t="shared" si="29"/>
        <v>2134</v>
      </c>
      <c r="P108" s="714">
        <f t="shared" si="29"/>
        <v>2697</v>
      </c>
      <c r="Q108" s="100">
        <f t="shared" si="29"/>
        <v>5092</v>
      </c>
      <c r="R108" s="100">
        <f t="shared" si="29"/>
        <v>2231</v>
      </c>
      <c r="S108" s="100">
        <f t="shared" si="29"/>
        <v>2861</v>
      </c>
    </row>
    <row r="109" spans="1:19" s="108" customFormat="1" ht="15" customHeight="1">
      <c r="A109" s="974">
        <v>70</v>
      </c>
      <c r="B109" s="970">
        <v>549</v>
      </c>
      <c r="C109" s="98">
        <v>235</v>
      </c>
      <c r="D109" s="99">
        <v>314</v>
      </c>
      <c r="E109" s="98">
        <v>628</v>
      </c>
      <c r="F109" s="98">
        <v>237</v>
      </c>
      <c r="G109" s="99">
        <v>391</v>
      </c>
      <c r="H109" s="98">
        <v>712</v>
      </c>
      <c r="I109" s="98">
        <v>335</v>
      </c>
      <c r="J109" s="98">
        <v>377</v>
      </c>
      <c r="K109" s="973">
        <v>916</v>
      </c>
      <c r="L109" s="109">
        <v>425</v>
      </c>
      <c r="M109" s="110">
        <v>491</v>
      </c>
      <c r="N109" s="101">
        <v>1071</v>
      </c>
      <c r="O109" s="102">
        <v>498</v>
      </c>
      <c r="P109" s="715">
        <v>573</v>
      </c>
      <c r="Q109" s="101">
        <f>R109+S109</f>
        <v>1064</v>
      </c>
      <c r="R109" s="102">
        <v>482</v>
      </c>
      <c r="S109" s="102">
        <v>582</v>
      </c>
    </row>
    <row r="110" spans="1:19" s="108" customFormat="1" ht="15" customHeight="1">
      <c r="A110" s="974">
        <v>71</v>
      </c>
      <c r="B110" s="970">
        <v>496</v>
      </c>
      <c r="C110" s="98">
        <v>221</v>
      </c>
      <c r="D110" s="99">
        <v>275</v>
      </c>
      <c r="E110" s="98">
        <v>487</v>
      </c>
      <c r="F110" s="98">
        <v>221</v>
      </c>
      <c r="G110" s="99">
        <v>266</v>
      </c>
      <c r="H110" s="98">
        <v>596</v>
      </c>
      <c r="I110" s="98">
        <v>243</v>
      </c>
      <c r="J110" s="98">
        <v>353</v>
      </c>
      <c r="K110" s="973">
        <v>899</v>
      </c>
      <c r="L110" s="109">
        <v>422</v>
      </c>
      <c r="M110" s="110">
        <v>477</v>
      </c>
      <c r="N110" s="101">
        <v>957</v>
      </c>
      <c r="O110" s="102">
        <v>434</v>
      </c>
      <c r="P110" s="715">
        <v>523</v>
      </c>
      <c r="Q110" s="101">
        <f>R110+S110</f>
        <v>1009</v>
      </c>
      <c r="R110" s="102">
        <v>451</v>
      </c>
      <c r="S110" s="102">
        <v>558</v>
      </c>
    </row>
    <row r="111" spans="1:19" s="108" customFormat="1" ht="15" customHeight="1">
      <c r="A111" s="974">
        <v>72</v>
      </c>
      <c r="B111" s="970">
        <v>523</v>
      </c>
      <c r="C111" s="98">
        <v>226</v>
      </c>
      <c r="D111" s="99">
        <v>297</v>
      </c>
      <c r="E111" s="98">
        <v>465</v>
      </c>
      <c r="F111" s="98">
        <v>221</v>
      </c>
      <c r="G111" s="99">
        <v>244</v>
      </c>
      <c r="H111" s="98">
        <v>574</v>
      </c>
      <c r="I111" s="98">
        <v>234</v>
      </c>
      <c r="J111" s="98">
        <v>340</v>
      </c>
      <c r="K111" s="973">
        <v>834</v>
      </c>
      <c r="L111" s="109">
        <v>333</v>
      </c>
      <c r="M111" s="110">
        <v>501</v>
      </c>
      <c r="N111" s="101">
        <v>970</v>
      </c>
      <c r="O111" s="102">
        <v>414</v>
      </c>
      <c r="P111" s="715">
        <v>556</v>
      </c>
      <c r="Q111" s="101">
        <f>R111+S111</f>
        <v>978</v>
      </c>
      <c r="R111" s="102">
        <v>422</v>
      </c>
      <c r="S111" s="102">
        <v>556</v>
      </c>
    </row>
    <row r="112" spans="1:19" s="108" customFormat="1" ht="15" customHeight="1">
      <c r="A112" s="974">
        <v>73</v>
      </c>
      <c r="B112" s="970">
        <v>493</v>
      </c>
      <c r="C112" s="98">
        <v>198</v>
      </c>
      <c r="D112" s="99">
        <v>295</v>
      </c>
      <c r="E112" s="98">
        <v>479</v>
      </c>
      <c r="F112" s="98">
        <v>208</v>
      </c>
      <c r="G112" s="99">
        <v>271</v>
      </c>
      <c r="H112" s="98">
        <v>587</v>
      </c>
      <c r="I112" s="98">
        <v>247</v>
      </c>
      <c r="J112" s="98">
        <v>340</v>
      </c>
      <c r="K112" s="973">
        <v>809</v>
      </c>
      <c r="L112" s="109">
        <v>385</v>
      </c>
      <c r="M112" s="110">
        <v>424</v>
      </c>
      <c r="N112" s="101">
        <v>937</v>
      </c>
      <c r="O112" s="102">
        <v>415</v>
      </c>
      <c r="P112" s="715">
        <v>522</v>
      </c>
      <c r="Q112" s="101">
        <f>R112+S112</f>
        <v>1014</v>
      </c>
      <c r="R112" s="102">
        <v>422</v>
      </c>
      <c r="S112" s="102">
        <v>592</v>
      </c>
    </row>
    <row r="113" spans="1:19" s="108" customFormat="1" ht="15" customHeight="1">
      <c r="A113" s="974">
        <v>74</v>
      </c>
      <c r="B113" s="970">
        <v>463</v>
      </c>
      <c r="C113" s="98">
        <v>193</v>
      </c>
      <c r="D113" s="99">
        <v>270</v>
      </c>
      <c r="E113" s="98">
        <v>465</v>
      </c>
      <c r="F113" s="98">
        <v>205</v>
      </c>
      <c r="G113" s="99">
        <v>260</v>
      </c>
      <c r="H113" s="98">
        <v>508</v>
      </c>
      <c r="I113" s="98">
        <v>217</v>
      </c>
      <c r="J113" s="98">
        <v>291</v>
      </c>
      <c r="K113" s="973">
        <v>771</v>
      </c>
      <c r="L113" s="109">
        <v>345</v>
      </c>
      <c r="M113" s="110">
        <v>426</v>
      </c>
      <c r="N113" s="101">
        <v>896</v>
      </c>
      <c r="O113" s="102">
        <v>373</v>
      </c>
      <c r="P113" s="715">
        <v>523</v>
      </c>
      <c r="Q113" s="101">
        <f>R113+S113</f>
        <v>1027</v>
      </c>
      <c r="R113" s="102">
        <v>454</v>
      </c>
      <c r="S113" s="102">
        <v>573</v>
      </c>
    </row>
    <row r="114" spans="1:19" s="108" customFormat="1" ht="15" customHeight="1">
      <c r="A114" s="974"/>
      <c r="B114" s="970"/>
      <c r="C114" s="98"/>
      <c r="D114" s="99"/>
      <c r="E114" s="98"/>
      <c r="F114" s="98"/>
      <c r="G114" s="99"/>
      <c r="H114" s="98"/>
      <c r="I114" s="98"/>
      <c r="J114" s="98"/>
      <c r="K114" s="970"/>
      <c r="L114" s="98"/>
      <c r="M114" s="99"/>
      <c r="N114" s="100"/>
      <c r="O114" s="100"/>
      <c r="P114" s="714"/>
      <c r="Q114" s="100"/>
      <c r="R114" s="100"/>
      <c r="S114" s="100"/>
    </row>
    <row r="115" spans="1:19" s="108" customFormat="1" ht="15" customHeight="1">
      <c r="A115" s="974" t="s">
        <v>303</v>
      </c>
      <c r="B115" s="970">
        <f aca="true" t="shared" si="30" ref="B115:J115">SUM(B116:B120)</f>
        <v>1811</v>
      </c>
      <c r="C115" s="98">
        <f t="shared" si="30"/>
        <v>724</v>
      </c>
      <c r="D115" s="99">
        <f t="shared" si="30"/>
        <v>1087</v>
      </c>
      <c r="E115" s="98">
        <f t="shared" si="30"/>
        <v>2098</v>
      </c>
      <c r="F115" s="98">
        <f t="shared" si="30"/>
        <v>843</v>
      </c>
      <c r="G115" s="99">
        <f t="shared" si="30"/>
        <v>1255</v>
      </c>
      <c r="H115" s="98">
        <f t="shared" si="30"/>
        <v>1830</v>
      </c>
      <c r="I115" s="98">
        <f t="shared" si="30"/>
        <v>757</v>
      </c>
      <c r="J115" s="98">
        <f t="shared" si="30"/>
        <v>1073</v>
      </c>
      <c r="K115" s="970">
        <f aca="true" t="shared" si="31" ref="K115:S115">SUM(K116:K120)</f>
        <v>2897</v>
      </c>
      <c r="L115" s="98">
        <f t="shared" si="31"/>
        <v>1201</v>
      </c>
      <c r="M115" s="99">
        <f t="shared" si="31"/>
        <v>1696</v>
      </c>
      <c r="N115" s="100">
        <f t="shared" si="31"/>
        <v>3755</v>
      </c>
      <c r="O115" s="100">
        <f t="shared" si="31"/>
        <v>1582</v>
      </c>
      <c r="P115" s="714">
        <f t="shared" si="31"/>
        <v>2173</v>
      </c>
      <c r="Q115" s="100">
        <f t="shared" si="31"/>
        <v>4410</v>
      </c>
      <c r="R115" s="100">
        <f t="shared" si="31"/>
        <v>1913</v>
      </c>
      <c r="S115" s="100">
        <f t="shared" si="31"/>
        <v>2497</v>
      </c>
    </row>
    <row r="116" spans="1:19" s="108" customFormat="1" ht="15" customHeight="1">
      <c r="A116" s="974">
        <v>75</v>
      </c>
      <c r="B116" s="970">
        <v>439</v>
      </c>
      <c r="C116" s="98">
        <v>162</v>
      </c>
      <c r="D116" s="99">
        <v>277</v>
      </c>
      <c r="E116" s="98">
        <v>477</v>
      </c>
      <c r="F116" s="98">
        <v>187</v>
      </c>
      <c r="G116" s="99">
        <v>290</v>
      </c>
      <c r="H116" s="98">
        <v>471</v>
      </c>
      <c r="I116" s="98">
        <v>173</v>
      </c>
      <c r="J116" s="98">
        <v>298</v>
      </c>
      <c r="K116" s="973">
        <v>728</v>
      </c>
      <c r="L116" s="109">
        <v>321</v>
      </c>
      <c r="M116" s="110">
        <v>407</v>
      </c>
      <c r="N116" s="101">
        <v>830</v>
      </c>
      <c r="O116" s="102">
        <v>359</v>
      </c>
      <c r="P116" s="715">
        <v>471</v>
      </c>
      <c r="Q116" s="101">
        <f>R116+S116</f>
        <v>981</v>
      </c>
      <c r="R116" s="102">
        <v>450</v>
      </c>
      <c r="S116" s="102">
        <v>531</v>
      </c>
    </row>
    <row r="117" spans="1:19" s="108" customFormat="1" ht="15" customHeight="1">
      <c r="A117" s="974">
        <v>76</v>
      </c>
      <c r="B117" s="970">
        <v>375</v>
      </c>
      <c r="C117" s="98">
        <v>151</v>
      </c>
      <c r="D117" s="99">
        <v>224</v>
      </c>
      <c r="E117" s="98">
        <v>426</v>
      </c>
      <c r="F117" s="98">
        <v>171</v>
      </c>
      <c r="G117" s="99">
        <v>255</v>
      </c>
      <c r="H117" s="98">
        <v>351</v>
      </c>
      <c r="I117" s="98">
        <v>153</v>
      </c>
      <c r="J117" s="98">
        <v>198</v>
      </c>
      <c r="K117" s="973">
        <v>581</v>
      </c>
      <c r="L117" s="109">
        <v>239</v>
      </c>
      <c r="M117" s="110">
        <v>342</v>
      </c>
      <c r="N117" s="101">
        <v>820</v>
      </c>
      <c r="O117" s="102">
        <v>367</v>
      </c>
      <c r="P117" s="715">
        <v>453</v>
      </c>
      <c r="Q117" s="101">
        <f>R117+S117</f>
        <v>900</v>
      </c>
      <c r="R117" s="102">
        <v>402</v>
      </c>
      <c r="S117" s="102">
        <v>498</v>
      </c>
    </row>
    <row r="118" spans="1:19" s="108" customFormat="1" ht="15" customHeight="1">
      <c r="A118" s="974">
        <v>77</v>
      </c>
      <c r="B118" s="970">
        <v>395</v>
      </c>
      <c r="C118" s="98">
        <v>154</v>
      </c>
      <c r="D118" s="99">
        <v>241</v>
      </c>
      <c r="E118" s="98">
        <v>424</v>
      </c>
      <c r="F118" s="98">
        <v>178</v>
      </c>
      <c r="G118" s="99">
        <v>246</v>
      </c>
      <c r="H118" s="98">
        <v>333</v>
      </c>
      <c r="I118" s="98">
        <v>157</v>
      </c>
      <c r="J118" s="98">
        <v>176</v>
      </c>
      <c r="K118" s="973">
        <v>555</v>
      </c>
      <c r="L118" s="109">
        <v>225</v>
      </c>
      <c r="M118" s="110">
        <v>330</v>
      </c>
      <c r="N118" s="101">
        <v>750</v>
      </c>
      <c r="O118" s="102">
        <v>276</v>
      </c>
      <c r="P118" s="715">
        <v>474</v>
      </c>
      <c r="Q118" s="101">
        <f>R118+S118</f>
        <v>881</v>
      </c>
      <c r="R118" s="102">
        <v>369</v>
      </c>
      <c r="S118" s="102">
        <v>512</v>
      </c>
    </row>
    <row r="119" spans="1:19" s="108" customFormat="1" ht="15" customHeight="1">
      <c r="A119" s="974">
        <v>78</v>
      </c>
      <c r="B119" s="970">
        <v>324</v>
      </c>
      <c r="C119" s="98">
        <v>138</v>
      </c>
      <c r="D119" s="99">
        <v>186</v>
      </c>
      <c r="E119" s="98">
        <v>401</v>
      </c>
      <c r="F119" s="98">
        <v>159</v>
      </c>
      <c r="G119" s="99">
        <v>242</v>
      </c>
      <c r="H119" s="98">
        <v>360</v>
      </c>
      <c r="I119" s="98">
        <v>138</v>
      </c>
      <c r="J119" s="98">
        <v>222</v>
      </c>
      <c r="K119" s="973">
        <v>555</v>
      </c>
      <c r="L119" s="109">
        <v>226</v>
      </c>
      <c r="M119" s="110">
        <v>329</v>
      </c>
      <c r="N119" s="101">
        <v>694</v>
      </c>
      <c r="O119" s="102">
        <v>307</v>
      </c>
      <c r="P119" s="715">
        <v>387</v>
      </c>
      <c r="Q119" s="101">
        <f>R119+S119</f>
        <v>852</v>
      </c>
      <c r="R119" s="102">
        <v>363</v>
      </c>
      <c r="S119" s="102">
        <v>489</v>
      </c>
    </row>
    <row r="120" spans="1:19" s="108" customFormat="1" ht="15" customHeight="1">
      <c r="A120" s="974">
        <v>79</v>
      </c>
      <c r="B120" s="970">
        <v>278</v>
      </c>
      <c r="C120" s="98">
        <v>119</v>
      </c>
      <c r="D120" s="99">
        <v>159</v>
      </c>
      <c r="E120" s="98">
        <v>370</v>
      </c>
      <c r="F120" s="98">
        <v>148</v>
      </c>
      <c r="G120" s="99">
        <v>222</v>
      </c>
      <c r="H120" s="98">
        <v>315</v>
      </c>
      <c r="I120" s="98">
        <v>136</v>
      </c>
      <c r="J120" s="98">
        <v>179</v>
      </c>
      <c r="K120" s="973">
        <v>478</v>
      </c>
      <c r="L120" s="109">
        <v>190</v>
      </c>
      <c r="M120" s="110">
        <v>288</v>
      </c>
      <c r="N120" s="101">
        <v>661</v>
      </c>
      <c r="O120" s="102">
        <v>273</v>
      </c>
      <c r="P120" s="715">
        <v>388</v>
      </c>
      <c r="Q120" s="101">
        <f>R120+S120</f>
        <v>796</v>
      </c>
      <c r="R120" s="102">
        <v>329</v>
      </c>
      <c r="S120" s="102">
        <v>467</v>
      </c>
    </row>
    <row r="121" spans="1:19" s="108" customFormat="1" ht="15" customHeight="1">
      <c r="A121" s="974"/>
      <c r="B121" s="970"/>
      <c r="C121" s="98"/>
      <c r="D121" s="99"/>
      <c r="E121" s="98"/>
      <c r="F121" s="98"/>
      <c r="G121" s="99"/>
      <c r="H121" s="98"/>
      <c r="I121" s="98"/>
      <c r="J121" s="98"/>
      <c r="K121" s="970"/>
      <c r="L121" s="98"/>
      <c r="M121" s="99"/>
      <c r="N121" s="100"/>
      <c r="O121" s="100"/>
      <c r="P121" s="714"/>
      <c r="Q121" s="100"/>
      <c r="R121" s="100"/>
      <c r="S121" s="100"/>
    </row>
    <row r="122" spans="1:19" s="108" customFormat="1" ht="15" customHeight="1">
      <c r="A122" s="974" t="s">
        <v>304</v>
      </c>
      <c r="B122" s="970">
        <f aca="true" t="shared" si="32" ref="B122:J122">SUM(B123:B127)</f>
        <v>1122</v>
      </c>
      <c r="C122" s="98">
        <f t="shared" si="32"/>
        <v>463</v>
      </c>
      <c r="D122" s="99">
        <f t="shared" si="32"/>
        <v>659</v>
      </c>
      <c r="E122" s="98">
        <f t="shared" si="32"/>
        <v>1356</v>
      </c>
      <c r="F122" s="98">
        <f t="shared" si="32"/>
        <v>509</v>
      </c>
      <c r="G122" s="99">
        <f t="shared" si="32"/>
        <v>847</v>
      </c>
      <c r="H122" s="98">
        <f t="shared" si="32"/>
        <v>1354</v>
      </c>
      <c r="I122" s="98">
        <f t="shared" si="32"/>
        <v>512</v>
      </c>
      <c r="J122" s="98">
        <f t="shared" si="32"/>
        <v>842</v>
      </c>
      <c r="K122" s="970">
        <f aca="true" t="shared" si="33" ref="K122:S122">SUM(K123:K127)</f>
        <v>1665</v>
      </c>
      <c r="L122" s="98">
        <f t="shared" si="33"/>
        <v>635</v>
      </c>
      <c r="M122" s="99">
        <f t="shared" si="33"/>
        <v>1030</v>
      </c>
      <c r="N122" s="100">
        <f t="shared" si="33"/>
        <v>2425</v>
      </c>
      <c r="O122" s="100">
        <f t="shared" si="33"/>
        <v>911</v>
      </c>
      <c r="P122" s="714">
        <f t="shared" si="33"/>
        <v>1514</v>
      </c>
      <c r="Q122" s="100">
        <f t="shared" si="33"/>
        <v>3199</v>
      </c>
      <c r="R122" s="100">
        <f t="shared" si="33"/>
        <v>1257</v>
      </c>
      <c r="S122" s="100">
        <f t="shared" si="33"/>
        <v>1942</v>
      </c>
    </row>
    <row r="123" spans="1:19" s="108" customFormat="1" ht="15" customHeight="1">
      <c r="A123" s="974">
        <v>80</v>
      </c>
      <c r="B123" s="970">
        <v>287</v>
      </c>
      <c r="C123" s="98">
        <v>122</v>
      </c>
      <c r="D123" s="99">
        <v>165</v>
      </c>
      <c r="E123" s="98">
        <v>357</v>
      </c>
      <c r="F123" s="98">
        <v>125</v>
      </c>
      <c r="G123" s="99">
        <v>232</v>
      </c>
      <c r="H123" s="98">
        <v>326</v>
      </c>
      <c r="I123" s="98">
        <v>128</v>
      </c>
      <c r="J123" s="98">
        <v>198</v>
      </c>
      <c r="K123" s="973">
        <v>440</v>
      </c>
      <c r="L123" s="109">
        <v>156</v>
      </c>
      <c r="M123" s="110">
        <v>284</v>
      </c>
      <c r="N123" s="101">
        <v>634</v>
      </c>
      <c r="O123" s="102">
        <v>278</v>
      </c>
      <c r="P123" s="715">
        <v>356</v>
      </c>
      <c r="Q123" s="101">
        <f>R123+S123</f>
        <v>738</v>
      </c>
      <c r="R123" s="102">
        <v>305</v>
      </c>
      <c r="S123" s="102">
        <v>433</v>
      </c>
    </row>
    <row r="124" spans="1:19" s="108" customFormat="1" ht="15" customHeight="1">
      <c r="A124" s="974">
        <v>81</v>
      </c>
      <c r="B124" s="970">
        <v>253</v>
      </c>
      <c r="C124" s="98">
        <v>122</v>
      </c>
      <c r="D124" s="99">
        <v>131</v>
      </c>
      <c r="E124" s="98">
        <v>290</v>
      </c>
      <c r="F124" s="98">
        <v>118</v>
      </c>
      <c r="G124" s="99">
        <v>172</v>
      </c>
      <c r="H124" s="98">
        <v>299</v>
      </c>
      <c r="I124" s="98">
        <v>114</v>
      </c>
      <c r="J124" s="98">
        <v>185</v>
      </c>
      <c r="K124" s="973">
        <v>323</v>
      </c>
      <c r="L124" s="109">
        <v>126</v>
      </c>
      <c r="M124" s="110">
        <v>197</v>
      </c>
      <c r="N124" s="101">
        <v>490</v>
      </c>
      <c r="O124" s="102">
        <v>172</v>
      </c>
      <c r="P124" s="715">
        <v>318</v>
      </c>
      <c r="Q124" s="101">
        <f>R124+S124</f>
        <v>696</v>
      </c>
      <c r="R124" s="102">
        <v>296</v>
      </c>
      <c r="S124" s="102">
        <v>400</v>
      </c>
    </row>
    <row r="125" spans="1:19" s="108" customFormat="1" ht="15" customHeight="1">
      <c r="A125" s="974">
        <v>82</v>
      </c>
      <c r="B125" s="970">
        <v>221</v>
      </c>
      <c r="C125" s="98">
        <v>80</v>
      </c>
      <c r="D125" s="99">
        <v>141</v>
      </c>
      <c r="E125" s="98">
        <v>282</v>
      </c>
      <c r="F125" s="98">
        <v>108</v>
      </c>
      <c r="G125" s="99">
        <v>174</v>
      </c>
      <c r="H125" s="98">
        <v>265</v>
      </c>
      <c r="I125" s="98">
        <v>99</v>
      </c>
      <c r="J125" s="98">
        <v>166</v>
      </c>
      <c r="K125" s="973">
        <v>318</v>
      </c>
      <c r="L125" s="109">
        <v>139</v>
      </c>
      <c r="M125" s="110">
        <v>179</v>
      </c>
      <c r="N125" s="101">
        <v>469</v>
      </c>
      <c r="O125" s="102">
        <v>173</v>
      </c>
      <c r="P125" s="715">
        <v>296</v>
      </c>
      <c r="Q125" s="101">
        <f>R125+S125</f>
        <v>617</v>
      </c>
      <c r="R125" s="102">
        <v>212</v>
      </c>
      <c r="S125" s="102">
        <v>405</v>
      </c>
    </row>
    <row r="126" spans="1:19" s="108" customFormat="1" ht="15" customHeight="1">
      <c r="A126" s="974">
        <v>83</v>
      </c>
      <c r="B126" s="970">
        <v>177</v>
      </c>
      <c r="C126" s="98">
        <v>69</v>
      </c>
      <c r="D126" s="99">
        <v>108</v>
      </c>
      <c r="E126" s="98">
        <v>245</v>
      </c>
      <c r="F126" s="98">
        <v>87</v>
      </c>
      <c r="G126" s="99">
        <v>158</v>
      </c>
      <c r="H126" s="98">
        <v>252</v>
      </c>
      <c r="I126" s="98">
        <v>93</v>
      </c>
      <c r="J126" s="98">
        <v>159</v>
      </c>
      <c r="K126" s="973">
        <v>298</v>
      </c>
      <c r="L126" s="109">
        <v>114</v>
      </c>
      <c r="M126" s="110">
        <v>184</v>
      </c>
      <c r="N126" s="101">
        <v>447</v>
      </c>
      <c r="O126" s="102">
        <v>152</v>
      </c>
      <c r="P126" s="715">
        <v>295</v>
      </c>
      <c r="Q126" s="101">
        <f>R126+S126</f>
        <v>603</v>
      </c>
      <c r="R126" s="102">
        <v>243</v>
      </c>
      <c r="S126" s="102">
        <v>360</v>
      </c>
    </row>
    <row r="127" spans="1:19" s="108" customFormat="1" ht="15" customHeight="1">
      <c r="A127" s="974">
        <v>84</v>
      </c>
      <c r="B127" s="970">
        <v>184</v>
      </c>
      <c r="C127" s="98">
        <v>70</v>
      </c>
      <c r="D127" s="99">
        <v>114</v>
      </c>
      <c r="E127" s="98">
        <v>182</v>
      </c>
      <c r="F127" s="98">
        <v>71</v>
      </c>
      <c r="G127" s="99">
        <v>111</v>
      </c>
      <c r="H127" s="98">
        <v>212</v>
      </c>
      <c r="I127" s="98">
        <v>78</v>
      </c>
      <c r="J127" s="98">
        <v>134</v>
      </c>
      <c r="K127" s="973">
        <v>286</v>
      </c>
      <c r="L127" s="109">
        <v>100</v>
      </c>
      <c r="M127" s="110">
        <v>186</v>
      </c>
      <c r="N127" s="101">
        <v>385</v>
      </c>
      <c r="O127" s="102">
        <v>136</v>
      </c>
      <c r="P127" s="715">
        <v>249</v>
      </c>
      <c r="Q127" s="101">
        <f>R127+S127</f>
        <v>545</v>
      </c>
      <c r="R127" s="102">
        <v>201</v>
      </c>
      <c r="S127" s="102">
        <v>344</v>
      </c>
    </row>
    <row r="128" spans="1:19" s="108" customFormat="1" ht="15" customHeight="1">
      <c r="A128" s="974"/>
      <c r="B128" s="970"/>
      <c r="C128" s="98"/>
      <c r="D128" s="99"/>
      <c r="E128" s="98"/>
      <c r="F128" s="98"/>
      <c r="G128" s="99"/>
      <c r="H128" s="98"/>
      <c r="I128" s="98"/>
      <c r="J128" s="98"/>
      <c r="K128" s="970"/>
      <c r="L128" s="98"/>
      <c r="M128" s="99"/>
      <c r="N128" s="100"/>
      <c r="O128" s="100"/>
      <c r="P128" s="714"/>
      <c r="Q128" s="100"/>
      <c r="R128" s="100"/>
      <c r="S128" s="100"/>
    </row>
    <row r="129" spans="1:19" s="108" customFormat="1" ht="15" customHeight="1">
      <c r="A129" s="974" t="s">
        <v>305</v>
      </c>
      <c r="B129" s="970">
        <f aca="true" t="shared" si="34" ref="B129:J129">SUM(B130:B134)</f>
        <v>472</v>
      </c>
      <c r="C129" s="98">
        <f t="shared" si="34"/>
        <v>163</v>
      </c>
      <c r="D129" s="99">
        <f t="shared" si="34"/>
        <v>309</v>
      </c>
      <c r="E129" s="98">
        <f t="shared" si="34"/>
        <v>675</v>
      </c>
      <c r="F129" s="98">
        <f t="shared" si="34"/>
        <v>258</v>
      </c>
      <c r="G129" s="99">
        <f t="shared" si="34"/>
        <v>417</v>
      </c>
      <c r="H129" s="98">
        <f t="shared" si="34"/>
        <v>727</v>
      </c>
      <c r="I129" s="98">
        <f t="shared" si="34"/>
        <v>253</v>
      </c>
      <c r="J129" s="98">
        <f t="shared" si="34"/>
        <v>474</v>
      </c>
      <c r="K129" s="970">
        <f aca="true" t="shared" si="35" ref="K129:S129">SUM(K130:K134)</f>
        <v>1019</v>
      </c>
      <c r="L129" s="98">
        <f t="shared" si="35"/>
        <v>341</v>
      </c>
      <c r="M129" s="99">
        <f t="shared" si="35"/>
        <v>678</v>
      </c>
      <c r="N129" s="100">
        <f t="shared" si="35"/>
        <v>1240</v>
      </c>
      <c r="O129" s="100">
        <f t="shared" si="35"/>
        <v>410</v>
      </c>
      <c r="P129" s="714">
        <f t="shared" si="35"/>
        <v>830</v>
      </c>
      <c r="Q129" s="100">
        <f t="shared" si="35"/>
        <v>1727</v>
      </c>
      <c r="R129" s="100">
        <f t="shared" si="35"/>
        <v>555</v>
      </c>
      <c r="S129" s="100">
        <f t="shared" si="35"/>
        <v>1172</v>
      </c>
    </row>
    <row r="130" spans="1:19" s="108" customFormat="1" ht="15" customHeight="1">
      <c r="A130" s="974">
        <v>85</v>
      </c>
      <c r="B130" s="970">
        <v>152</v>
      </c>
      <c r="C130" s="98">
        <v>48</v>
      </c>
      <c r="D130" s="99">
        <v>104</v>
      </c>
      <c r="E130" s="98">
        <v>178</v>
      </c>
      <c r="F130" s="98">
        <v>73</v>
      </c>
      <c r="G130" s="99">
        <v>105</v>
      </c>
      <c r="H130" s="98">
        <v>207</v>
      </c>
      <c r="I130" s="98">
        <v>71</v>
      </c>
      <c r="J130" s="98">
        <v>136</v>
      </c>
      <c r="K130" s="973">
        <v>262</v>
      </c>
      <c r="L130" s="109">
        <v>94</v>
      </c>
      <c r="M130" s="110">
        <v>168</v>
      </c>
      <c r="N130" s="101">
        <v>329</v>
      </c>
      <c r="O130" s="102">
        <v>97</v>
      </c>
      <c r="P130" s="715">
        <v>232</v>
      </c>
      <c r="Q130" s="101">
        <f>R130+S130</f>
        <v>460</v>
      </c>
      <c r="R130" s="102">
        <v>175</v>
      </c>
      <c r="S130" s="102">
        <v>285</v>
      </c>
    </row>
    <row r="131" spans="1:19" s="108" customFormat="1" ht="15" customHeight="1">
      <c r="A131" s="974">
        <v>86</v>
      </c>
      <c r="B131" s="970">
        <v>106</v>
      </c>
      <c r="C131" s="98">
        <v>41</v>
      </c>
      <c r="D131" s="99">
        <v>65</v>
      </c>
      <c r="E131" s="98">
        <v>168</v>
      </c>
      <c r="F131" s="98">
        <v>70</v>
      </c>
      <c r="G131" s="99">
        <v>98</v>
      </c>
      <c r="H131" s="98">
        <v>170</v>
      </c>
      <c r="I131" s="98">
        <v>65</v>
      </c>
      <c r="J131" s="98">
        <v>105</v>
      </c>
      <c r="K131" s="973">
        <v>213</v>
      </c>
      <c r="L131" s="109">
        <v>73</v>
      </c>
      <c r="M131" s="110">
        <v>140</v>
      </c>
      <c r="N131" s="101">
        <v>261</v>
      </c>
      <c r="O131" s="102">
        <v>97</v>
      </c>
      <c r="P131" s="715">
        <v>164</v>
      </c>
      <c r="Q131" s="101">
        <f>R131+S131</f>
        <v>367</v>
      </c>
      <c r="R131" s="102">
        <v>108</v>
      </c>
      <c r="S131" s="102">
        <v>259</v>
      </c>
    </row>
    <row r="132" spans="1:19" s="108" customFormat="1" ht="15" customHeight="1">
      <c r="A132" s="974">
        <v>87</v>
      </c>
      <c r="B132" s="970">
        <v>91</v>
      </c>
      <c r="C132" s="98">
        <v>36</v>
      </c>
      <c r="D132" s="99">
        <v>55</v>
      </c>
      <c r="E132" s="98">
        <v>138</v>
      </c>
      <c r="F132" s="98">
        <v>46</v>
      </c>
      <c r="G132" s="99">
        <v>92</v>
      </c>
      <c r="H132" s="98">
        <v>140</v>
      </c>
      <c r="I132" s="98">
        <v>51</v>
      </c>
      <c r="J132" s="98">
        <v>89</v>
      </c>
      <c r="K132" s="973">
        <v>201</v>
      </c>
      <c r="L132" s="109">
        <v>64</v>
      </c>
      <c r="M132" s="110">
        <v>137</v>
      </c>
      <c r="N132" s="101">
        <v>257</v>
      </c>
      <c r="O132" s="102">
        <v>95</v>
      </c>
      <c r="P132" s="715">
        <v>162</v>
      </c>
      <c r="Q132" s="101">
        <f>R132+S132</f>
        <v>347</v>
      </c>
      <c r="R132" s="102">
        <v>112</v>
      </c>
      <c r="S132" s="102">
        <v>235</v>
      </c>
    </row>
    <row r="133" spans="1:19" s="108" customFormat="1" ht="15" customHeight="1">
      <c r="A133" s="974">
        <v>88</v>
      </c>
      <c r="B133" s="970">
        <v>66</v>
      </c>
      <c r="C133" s="98">
        <v>22</v>
      </c>
      <c r="D133" s="99">
        <v>44</v>
      </c>
      <c r="E133" s="98">
        <v>104</v>
      </c>
      <c r="F133" s="98">
        <v>41</v>
      </c>
      <c r="G133" s="99">
        <v>63</v>
      </c>
      <c r="H133" s="98">
        <v>126</v>
      </c>
      <c r="I133" s="98">
        <v>33</v>
      </c>
      <c r="J133" s="98">
        <v>93</v>
      </c>
      <c r="K133" s="973">
        <v>184</v>
      </c>
      <c r="L133" s="109">
        <v>58</v>
      </c>
      <c r="M133" s="110">
        <v>126</v>
      </c>
      <c r="N133" s="101">
        <v>206</v>
      </c>
      <c r="O133" s="102">
        <v>71</v>
      </c>
      <c r="P133" s="715">
        <v>135</v>
      </c>
      <c r="Q133" s="101">
        <f>R133+S133</f>
        <v>302</v>
      </c>
      <c r="R133" s="102">
        <v>79</v>
      </c>
      <c r="S133" s="102">
        <v>223</v>
      </c>
    </row>
    <row r="134" spans="1:19" s="108" customFormat="1" ht="15" customHeight="1">
      <c r="A134" s="974">
        <v>89</v>
      </c>
      <c r="B134" s="970">
        <v>57</v>
      </c>
      <c r="C134" s="98">
        <v>16</v>
      </c>
      <c r="D134" s="99">
        <v>41</v>
      </c>
      <c r="E134" s="98">
        <v>87</v>
      </c>
      <c r="F134" s="98">
        <v>28</v>
      </c>
      <c r="G134" s="99">
        <v>59</v>
      </c>
      <c r="H134" s="98">
        <v>84</v>
      </c>
      <c r="I134" s="98">
        <v>33</v>
      </c>
      <c r="J134" s="98">
        <v>51</v>
      </c>
      <c r="K134" s="973">
        <v>159</v>
      </c>
      <c r="L134" s="109">
        <v>52</v>
      </c>
      <c r="M134" s="110">
        <v>107</v>
      </c>
      <c r="N134" s="101">
        <v>187</v>
      </c>
      <c r="O134" s="102">
        <v>50</v>
      </c>
      <c r="P134" s="715">
        <v>137</v>
      </c>
      <c r="Q134" s="101">
        <f>R134+S134</f>
        <v>251</v>
      </c>
      <c r="R134" s="102">
        <v>81</v>
      </c>
      <c r="S134" s="102">
        <v>170</v>
      </c>
    </row>
    <row r="135" spans="1:19" s="108" customFormat="1" ht="15" customHeight="1">
      <c r="A135" s="974"/>
      <c r="B135" s="970"/>
      <c r="C135" s="98"/>
      <c r="D135" s="99"/>
      <c r="E135" s="98"/>
      <c r="F135" s="98"/>
      <c r="G135" s="99"/>
      <c r="H135" s="98"/>
      <c r="I135" s="98"/>
      <c r="J135" s="98"/>
      <c r="K135" s="970"/>
      <c r="L135" s="98"/>
      <c r="M135" s="99"/>
      <c r="N135" s="100"/>
      <c r="O135" s="100"/>
      <c r="P135" s="714"/>
      <c r="Q135" s="100"/>
      <c r="R135" s="100"/>
      <c r="S135" s="100"/>
    </row>
    <row r="136" spans="1:19" s="108" customFormat="1" ht="15" customHeight="1">
      <c r="A136" s="974" t="s">
        <v>306</v>
      </c>
      <c r="B136" s="970">
        <f aca="true" t="shared" si="36" ref="B136:J136">SUM(B137:B141)</f>
        <v>138</v>
      </c>
      <c r="C136" s="98">
        <f t="shared" si="36"/>
        <v>49</v>
      </c>
      <c r="D136" s="99">
        <f t="shared" si="36"/>
        <v>89</v>
      </c>
      <c r="E136" s="98">
        <f t="shared" si="36"/>
        <v>202</v>
      </c>
      <c r="F136" s="98">
        <f t="shared" si="36"/>
        <v>73</v>
      </c>
      <c r="G136" s="99">
        <f t="shared" si="36"/>
        <v>129</v>
      </c>
      <c r="H136" s="98">
        <f t="shared" si="36"/>
        <v>220</v>
      </c>
      <c r="I136" s="98">
        <f t="shared" si="36"/>
        <v>77</v>
      </c>
      <c r="J136" s="98">
        <f t="shared" si="36"/>
        <v>143</v>
      </c>
      <c r="K136" s="970">
        <f aca="true" t="shared" si="37" ref="K136:S136">SUM(K137:K141)</f>
        <v>412</v>
      </c>
      <c r="L136" s="98">
        <f t="shared" si="37"/>
        <v>108</v>
      </c>
      <c r="M136" s="99">
        <f t="shared" si="37"/>
        <v>304</v>
      </c>
      <c r="N136" s="100">
        <f t="shared" si="37"/>
        <v>629</v>
      </c>
      <c r="O136" s="100">
        <f t="shared" si="37"/>
        <v>157</v>
      </c>
      <c r="P136" s="714">
        <f t="shared" si="37"/>
        <v>472</v>
      </c>
      <c r="Q136" s="100">
        <f t="shared" si="37"/>
        <v>725</v>
      </c>
      <c r="R136" s="100">
        <f t="shared" si="37"/>
        <v>162</v>
      </c>
      <c r="S136" s="100">
        <f t="shared" si="37"/>
        <v>563</v>
      </c>
    </row>
    <row r="137" spans="1:19" s="108" customFormat="1" ht="15" customHeight="1">
      <c r="A137" s="974">
        <v>90</v>
      </c>
      <c r="B137" s="970">
        <v>49</v>
      </c>
      <c r="C137" s="98">
        <v>20</v>
      </c>
      <c r="D137" s="99">
        <v>29</v>
      </c>
      <c r="E137" s="98">
        <v>71</v>
      </c>
      <c r="F137" s="98">
        <v>27</v>
      </c>
      <c r="G137" s="99">
        <v>44</v>
      </c>
      <c r="H137" s="98">
        <v>63</v>
      </c>
      <c r="I137" s="98">
        <v>22</v>
      </c>
      <c r="J137" s="98">
        <v>41</v>
      </c>
      <c r="K137" s="973">
        <v>131</v>
      </c>
      <c r="L137" s="109">
        <v>33</v>
      </c>
      <c r="M137" s="110">
        <v>98</v>
      </c>
      <c r="N137" s="101">
        <v>186</v>
      </c>
      <c r="O137" s="102">
        <v>46</v>
      </c>
      <c r="P137" s="715">
        <v>140</v>
      </c>
      <c r="Q137" s="101">
        <f>R137+S137</f>
        <v>220</v>
      </c>
      <c r="R137" s="102">
        <v>46</v>
      </c>
      <c r="S137" s="102">
        <v>174</v>
      </c>
    </row>
    <row r="138" spans="1:19" s="108" customFormat="1" ht="15" customHeight="1">
      <c r="A138" s="974">
        <v>91</v>
      </c>
      <c r="B138" s="970">
        <v>29</v>
      </c>
      <c r="C138" s="98">
        <v>13</v>
      </c>
      <c r="D138" s="99">
        <v>16</v>
      </c>
      <c r="E138" s="98">
        <v>45</v>
      </c>
      <c r="F138" s="98">
        <v>18</v>
      </c>
      <c r="G138" s="99">
        <v>27</v>
      </c>
      <c r="H138" s="98">
        <v>47</v>
      </c>
      <c r="I138" s="98">
        <v>23</v>
      </c>
      <c r="J138" s="98">
        <v>24</v>
      </c>
      <c r="K138" s="973">
        <v>98</v>
      </c>
      <c r="L138" s="109">
        <v>32</v>
      </c>
      <c r="M138" s="110">
        <v>66</v>
      </c>
      <c r="N138" s="101">
        <v>142</v>
      </c>
      <c r="O138" s="102">
        <v>43</v>
      </c>
      <c r="P138" s="715">
        <v>99</v>
      </c>
      <c r="Q138" s="101">
        <f>R138+S138</f>
        <v>157</v>
      </c>
      <c r="R138" s="102">
        <v>39</v>
      </c>
      <c r="S138" s="102">
        <v>118</v>
      </c>
    </row>
    <row r="139" spans="1:19" s="108" customFormat="1" ht="15" customHeight="1">
      <c r="A139" s="974">
        <v>92</v>
      </c>
      <c r="B139" s="970">
        <v>24</v>
      </c>
      <c r="C139" s="98">
        <v>6</v>
      </c>
      <c r="D139" s="99">
        <v>18</v>
      </c>
      <c r="E139" s="98">
        <v>42</v>
      </c>
      <c r="F139" s="98">
        <v>16</v>
      </c>
      <c r="G139" s="99">
        <v>26</v>
      </c>
      <c r="H139" s="98">
        <v>55</v>
      </c>
      <c r="I139" s="98">
        <v>18</v>
      </c>
      <c r="J139" s="98">
        <v>37</v>
      </c>
      <c r="K139" s="973">
        <v>82</v>
      </c>
      <c r="L139" s="109">
        <v>19</v>
      </c>
      <c r="M139" s="110">
        <v>63</v>
      </c>
      <c r="N139" s="101">
        <v>124</v>
      </c>
      <c r="O139" s="102">
        <v>29</v>
      </c>
      <c r="P139" s="715">
        <v>95</v>
      </c>
      <c r="Q139" s="101">
        <f>R139+S139</f>
        <v>129</v>
      </c>
      <c r="R139" s="102">
        <v>28</v>
      </c>
      <c r="S139" s="102">
        <v>101</v>
      </c>
    </row>
    <row r="140" spans="1:19" s="108" customFormat="1" ht="15" customHeight="1">
      <c r="A140" s="974">
        <v>93</v>
      </c>
      <c r="B140" s="970">
        <v>21</v>
      </c>
      <c r="C140" s="98">
        <v>5</v>
      </c>
      <c r="D140" s="99">
        <v>16</v>
      </c>
      <c r="E140" s="98">
        <v>28</v>
      </c>
      <c r="F140" s="98">
        <v>8</v>
      </c>
      <c r="G140" s="99">
        <v>20</v>
      </c>
      <c r="H140" s="98">
        <v>30</v>
      </c>
      <c r="I140" s="98">
        <v>9</v>
      </c>
      <c r="J140" s="98">
        <v>21</v>
      </c>
      <c r="K140" s="973">
        <v>61</v>
      </c>
      <c r="L140" s="109">
        <v>13</v>
      </c>
      <c r="M140" s="110">
        <v>48</v>
      </c>
      <c r="N140" s="101">
        <v>107</v>
      </c>
      <c r="O140" s="102">
        <v>25</v>
      </c>
      <c r="P140" s="715">
        <v>82</v>
      </c>
      <c r="Q140" s="101">
        <f>R140+S140</f>
        <v>130</v>
      </c>
      <c r="R140" s="102">
        <v>34</v>
      </c>
      <c r="S140" s="102">
        <v>96</v>
      </c>
    </row>
    <row r="141" spans="1:19" s="108" customFormat="1" ht="15" customHeight="1">
      <c r="A141" s="974">
        <v>94</v>
      </c>
      <c r="B141" s="970">
        <v>15</v>
      </c>
      <c r="C141" s="98">
        <v>5</v>
      </c>
      <c r="D141" s="99">
        <v>10</v>
      </c>
      <c r="E141" s="98">
        <v>16</v>
      </c>
      <c r="F141" s="98">
        <v>4</v>
      </c>
      <c r="G141" s="99">
        <v>12</v>
      </c>
      <c r="H141" s="98">
        <v>25</v>
      </c>
      <c r="I141" s="98">
        <v>5</v>
      </c>
      <c r="J141" s="98">
        <v>20</v>
      </c>
      <c r="K141" s="973">
        <v>40</v>
      </c>
      <c r="L141" s="109">
        <v>11</v>
      </c>
      <c r="M141" s="110">
        <v>29</v>
      </c>
      <c r="N141" s="101">
        <v>70</v>
      </c>
      <c r="O141" s="102">
        <v>14</v>
      </c>
      <c r="P141" s="715">
        <v>56</v>
      </c>
      <c r="Q141" s="101">
        <f>R141+S141</f>
        <v>89</v>
      </c>
      <c r="R141" s="102">
        <v>15</v>
      </c>
      <c r="S141" s="102">
        <v>74</v>
      </c>
    </row>
    <row r="142" spans="1:19" s="108" customFormat="1" ht="15" customHeight="1">
      <c r="A142" s="974"/>
      <c r="B142" s="970"/>
      <c r="C142" s="98"/>
      <c r="D142" s="99"/>
      <c r="E142" s="98"/>
      <c r="F142" s="98"/>
      <c r="G142" s="99"/>
      <c r="H142" s="98"/>
      <c r="I142" s="98"/>
      <c r="J142" s="98"/>
      <c r="K142" s="970"/>
      <c r="L142" s="98"/>
      <c r="M142" s="99"/>
      <c r="N142" s="100"/>
      <c r="O142" s="100"/>
      <c r="P142" s="714"/>
      <c r="Q142" s="100"/>
      <c r="R142" s="100"/>
      <c r="S142" s="100"/>
    </row>
    <row r="143" spans="1:19" s="108" customFormat="1" ht="15" customHeight="1">
      <c r="A143" s="974" t="s">
        <v>307</v>
      </c>
      <c r="B143" s="970">
        <f aca="true" t="shared" si="38" ref="B143:J143">SUM(B144:B148)</f>
        <v>20</v>
      </c>
      <c r="C143" s="98">
        <f t="shared" si="38"/>
        <v>5</v>
      </c>
      <c r="D143" s="99">
        <f t="shared" si="38"/>
        <v>15</v>
      </c>
      <c r="E143" s="98">
        <f t="shared" si="38"/>
        <v>33</v>
      </c>
      <c r="F143" s="98">
        <f t="shared" si="38"/>
        <v>13</v>
      </c>
      <c r="G143" s="99">
        <f t="shared" si="38"/>
        <v>20</v>
      </c>
      <c r="H143" s="98">
        <f t="shared" si="38"/>
        <v>43</v>
      </c>
      <c r="I143" s="98">
        <f t="shared" si="38"/>
        <v>14</v>
      </c>
      <c r="J143" s="98">
        <f t="shared" si="38"/>
        <v>29</v>
      </c>
      <c r="K143" s="970">
        <f aca="true" t="shared" si="39" ref="K143:S143">SUM(K144:K148)</f>
        <v>111</v>
      </c>
      <c r="L143" s="98">
        <f t="shared" si="39"/>
        <v>26</v>
      </c>
      <c r="M143" s="99">
        <f t="shared" si="39"/>
        <v>85</v>
      </c>
      <c r="N143" s="100">
        <f t="shared" si="39"/>
        <v>169</v>
      </c>
      <c r="O143" s="100">
        <f t="shared" si="39"/>
        <v>28</v>
      </c>
      <c r="P143" s="714">
        <f t="shared" si="39"/>
        <v>141</v>
      </c>
      <c r="Q143" s="100">
        <f t="shared" si="39"/>
        <v>241</v>
      </c>
      <c r="R143" s="100">
        <f t="shared" si="39"/>
        <v>38</v>
      </c>
      <c r="S143" s="100">
        <f t="shared" si="39"/>
        <v>203</v>
      </c>
    </row>
    <row r="144" spans="1:19" s="108" customFormat="1" ht="15" customHeight="1">
      <c r="A144" s="974">
        <v>95</v>
      </c>
      <c r="B144" s="970">
        <v>12</v>
      </c>
      <c r="C144" s="98">
        <v>3</v>
      </c>
      <c r="D144" s="99">
        <v>9</v>
      </c>
      <c r="E144" s="98">
        <v>15</v>
      </c>
      <c r="F144" s="98">
        <v>6</v>
      </c>
      <c r="G144" s="99">
        <v>9</v>
      </c>
      <c r="H144" s="98">
        <v>16</v>
      </c>
      <c r="I144" s="98">
        <v>4</v>
      </c>
      <c r="J144" s="98">
        <v>12</v>
      </c>
      <c r="K144" s="973">
        <v>40</v>
      </c>
      <c r="L144" s="109">
        <v>11</v>
      </c>
      <c r="M144" s="110">
        <v>29</v>
      </c>
      <c r="N144" s="101">
        <v>61</v>
      </c>
      <c r="O144" s="102">
        <v>11</v>
      </c>
      <c r="P144" s="715">
        <v>50</v>
      </c>
      <c r="Q144" s="101">
        <f>R144+S144</f>
        <v>79</v>
      </c>
      <c r="R144" s="102">
        <v>16</v>
      </c>
      <c r="S144" s="102">
        <v>63</v>
      </c>
    </row>
    <row r="145" spans="1:19" s="108" customFormat="1" ht="15" customHeight="1">
      <c r="A145" s="974">
        <v>96</v>
      </c>
      <c r="B145" s="970">
        <v>4</v>
      </c>
      <c r="C145" s="98">
        <v>1</v>
      </c>
      <c r="D145" s="99">
        <v>3</v>
      </c>
      <c r="E145" s="98">
        <v>6</v>
      </c>
      <c r="F145" s="98">
        <v>2</v>
      </c>
      <c r="G145" s="99">
        <v>4</v>
      </c>
      <c r="H145" s="98">
        <v>12</v>
      </c>
      <c r="I145" s="98">
        <v>5</v>
      </c>
      <c r="J145" s="98">
        <v>7</v>
      </c>
      <c r="K145" s="973">
        <v>22</v>
      </c>
      <c r="L145" s="109">
        <v>6</v>
      </c>
      <c r="M145" s="110">
        <v>16</v>
      </c>
      <c r="N145" s="101">
        <v>37</v>
      </c>
      <c r="O145" s="102">
        <v>9</v>
      </c>
      <c r="P145" s="715">
        <v>28</v>
      </c>
      <c r="Q145" s="101">
        <f>R145+S145</f>
        <v>56</v>
      </c>
      <c r="R145" s="102">
        <v>7</v>
      </c>
      <c r="S145" s="102">
        <v>49</v>
      </c>
    </row>
    <row r="146" spans="1:19" s="108" customFormat="1" ht="15" customHeight="1">
      <c r="A146" s="974">
        <v>97</v>
      </c>
      <c r="B146" s="970">
        <v>2</v>
      </c>
      <c r="C146" s="98" t="s">
        <v>719</v>
      </c>
      <c r="D146" s="99">
        <v>2</v>
      </c>
      <c r="E146" s="98">
        <v>4</v>
      </c>
      <c r="F146" s="98">
        <v>2</v>
      </c>
      <c r="G146" s="99">
        <v>2</v>
      </c>
      <c r="H146" s="98">
        <v>9</v>
      </c>
      <c r="I146" s="98">
        <v>3</v>
      </c>
      <c r="J146" s="98">
        <v>6</v>
      </c>
      <c r="K146" s="973">
        <v>27</v>
      </c>
      <c r="L146" s="109">
        <v>5</v>
      </c>
      <c r="M146" s="110">
        <v>22</v>
      </c>
      <c r="N146" s="101">
        <v>34</v>
      </c>
      <c r="O146" s="102">
        <v>3</v>
      </c>
      <c r="P146" s="715">
        <v>31</v>
      </c>
      <c r="Q146" s="101">
        <f>R146+S146</f>
        <v>36</v>
      </c>
      <c r="R146" s="102">
        <v>7</v>
      </c>
      <c r="S146" s="102">
        <v>29</v>
      </c>
    </row>
    <row r="147" spans="1:19" s="108" customFormat="1" ht="15" customHeight="1">
      <c r="A147" s="974">
        <v>98</v>
      </c>
      <c r="B147" s="970">
        <v>1</v>
      </c>
      <c r="C147" s="98">
        <v>1</v>
      </c>
      <c r="D147" s="99" t="s">
        <v>719</v>
      </c>
      <c r="E147" s="98">
        <v>3</v>
      </c>
      <c r="F147" s="98">
        <v>1</v>
      </c>
      <c r="G147" s="99">
        <v>2</v>
      </c>
      <c r="H147" s="98">
        <v>4</v>
      </c>
      <c r="I147" s="98">
        <v>1</v>
      </c>
      <c r="J147" s="98">
        <v>3</v>
      </c>
      <c r="K147" s="973">
        <v>12</v>
      </c>
      <c r="L147" s="109">
        <v>3</v>
      </c>
      <c r="M147" s="110">
        <v>9</v>
      </c>
      <c r="N147" s="101">
        <v>21</v>
      </c>
      <c r="O147" s="102">
        <v>1</v>
      </c>
      <c r="P147" s="715">
        <v>20</v>
      </c>
      <c r="Q147" s="101">
        <f>R147+S147</f>
        <v>42</v>
      </c>
      <c r="R147" s="102">
        <v>6</v>
      </c>
      <c r="S147" s="102">
        <v>36</v>
      </c>
    </row>
    <row r="148" spans="1:19" s="108" customFormat="1" ht="15" customHeight="1">
      <c r="A148" s="974">
        <v>99</v>
      </c>
      <c r="B148" s="970">
        <v>1</v>
      </c>
      <c r="C148" s="98" t="s">
        <v>719</v>
      </c>
      <c r="D148" s="99">
        <v>1</v>
      </c>
      <c r="E148" s="98">
        <v>5</v>
      </c>
      <c r="F148" s="98">
        <v>2</v>
      </c>
      <c r="G148" s="99">
        <v>3</v>
      </c>
      <c r="H148" s="98">
        <v>2</v>
      </c>
      <c r="I148" s="98">
        <v>1</v>
      </c>
      <c r="J148" s="98">
        <v>1</v>
      </c>
      <c r="K148" s="973">
        <v>10</v>
      </c>
      <c r="L148" s="109">
        <v>1</v>
      </c>
      <c r="M148" s="110">
        <v>9</v>
      </c>
      <c r="N148" s="101">
        <v>16</v>
      </c>
      <c r="O148" s="102">
        <v>4</v>
      </c>
      <c r="P148" s="715">
        <v>12</v>
      </c>
      <c r="Q148" s="101">
        <f>R148+S148</f>
        <v>28</v>
      </c>
      <c r="R148" s="102">
        <v>2</v>
      </c>
      <c r="S148" s="102">
        <v>26</v>
      </c>
    </row>
    <row r="149" spans="1:19" s="108" customFormat="1" ht="15" customHeight="1">
      <c r="A149" s="974"/>
      <c r="B149" s="970"/>
      <c r="C149" s="98"/>
      <c r="D149" s="99"/>
      <c r="E149" s="98"/>
      <c r="F149" s="98"/>
      <c r="G149" s="99"/>
      <c r="H149" s="98"/>
      <c r="I149" s="98"/>
      <c r="J149" s="98"/>
      <c r="K149" s="970"/>
      <c r="L149" s="98"/>
      <c r="M149" s="99"/>
      <c r="N149" s="100"/>
      <c r="O149" s="100"/>
      <c r="P149" s="714"/>
      <c r="Q149" s="100"/>
      <c r="R149" s="100"/>
      <c r="S149" s="100"/>
    </row>
    <row r="150" spans="1:19" s="108" customFormat="1" ht="15" customHeight="1">
      <c r="A150" s="974" t="s">
        <v>308</v>
      </c>
      <c r="B150" s="970">
        <v>1</v>
      </c>
      <c r="C150" s="98" t="s">
        <v>309</v>
      </c>
      <c r="D150" s="99">
        <v>1</v>
      </c>
      <c r="E150" s="98">
        <v>4</v>
      </c>
      <c r="F150" s="98">
        <v>1</v>
      </c>
      <c r="G150" s="99">
        <v>3</v>
      </c>
      <c r="H150" s="98">
        <v>5</v>
      </c>
      <c r="I150" s="98" t="s">
        <v>309</v>
      </c>
      <c r="J150" s="98">
        <v>5</v>
      </c>
      <c r="K150" s="973">
        <v>10</v>
      </c>
      <c r="L150" s="109">
        <v>4</v>
      </c>
      <c r="M150" s="110">
        <v>6</v>
      </c>
      <c r="N150" s="101">
        <v>30</v>
      </c>
      <c r="O150" s="102">
        <v>7</v>
      </c>
      <c r="P150" s="715">
        <v>23</v>
      </c>
      <c r="Q150" s="101">
        <f>R150+S150</f>
        <v>38</v>
      </c>
      <c r="R150" s="102">
        <v>4</v>
      </c>
      <c r="S150" s="102">
        <v>34</v>
      </c>
    </row>
    <row r="151" spans="1:19" s="108" customFormat="1" ht="15" customHeight="1">
      <c r="A151" s="974"/>
      <c r="B151" s="970"/>
      <c r="C151" s="98"/>
      <c r="D151" s="99"/>
      <c r="E151" s="98"/>
      <c r="F151" s="98"/>
      <c r="G151" s="99"/>
      <c r="H151" s="98"/>
      <c r="I151" s="98"/>
      <c r="J151" s="98"/>
      <c r="K151" s="970"/>
      <c r="L151" s="98"/>
      <c r="M151" s="99"/>
      <c r="N151" s="100"/>
      <c r="O151" s="100"/>
      <c r="P151" s="714"/>
      <c r="Q151" s="100"/>
      <c r="R151" s="100"/>
      <c r="S151" s="100"/>
    </row>
    <row r="152" spans="1:19" s="108" customFormat="1" ht="15" customHeight="1">
      <c r="A152" s="974" t="s">
        <v>310</v>
      </c>
      <c r="B152" s="970">
        <v>110</v>
      </c>
      <c r="C152" s="98">
        <v>63</v>
      </c>
      <c r="D152" s="99">
        <v>47</v>
      </c>
      <c r="E152" s="98">
        <v>303</v>
      </c>
      <c r="F152" s="98">
        <v>198</v>
      </c>
      <c r="G152" s="99">
        <v>105</v>
      </c>
      <c r="H152" s="98">
        <v>114</v>
      </c>
      <c r="I152" s="98">
        <v>70</v>
      </c>
      <c r="J152" s="98">
        <v>44</v>
      </c>
      <c r="K152" s="973">
        <v>146</v>
      </c>
      <c r="L152" s="109">
        <v>94</v>
      </c>
      <c r="M152" s="110">
        <v>52</v>
      </c>
      <c r="N152" s="101">
        <v>143</v>
      </c>
      <c r="O152" s="102">
        <v>80</v>
      </c>
      <c r="P152" s="715">
        <v>63</v>
      </c>
      <c r="Q152" s="101">
        <f>R152+S152</f>
        <v>213</v>
      </c>
      <c r="R152" s="102">
        <v>118</v>
      </c>
      <c r="S152" s="102">
        <v>95</v>
      </c>
    </row>
    <row r="153" spans="1:19" s="108" customFormat="1" ht="15" customHeight="1">
      <c r="A153" s="975"/>
      <c r="B153" s="971"/>
      <c r="C153" s="104"/>
      <c r="D153" s="106"/>
      <c r="E153" s="104"/>
      <c r="F153" s="104"/>
      <c r="G153" s="106"/>
      <c r="H153" s="104"/>
      <c r="I153" s="104"/>
      <c r="J153" s="104"/>
      <c r="K153" s="971"/>
      <c r="L153" s="104"/>
      <c r="M153" s="106"/>
      <c r="N153" s="107"/>
      <c r="O153" s="107"/>
      <c r="P153" s="716"/>
      <c r="Q153" s="107"/>
      <c r="R153" s="107"/>
      <c r="S153" s="107"/>
    </row>
  </sheetData>
  <mergeCells count="3">
    <mergeCell ref="N4:P4"/>
    <mergeCell ref="Q4:S4"/>
    <mergeCell ref="A4:A5"/>
  </mergeCells>
  <hyperlinks>
    <hyperlink ref="A1" location="目次!A8" display="目次へ"/>
  </hyperlinks>
  <printOptions/>
  <pageMargins left="0.7874015748031497" right="0.5905511811023623" top="0.984251968503937" bottom="0.5905511811023623" header="0.5118110236220472" footer="0.31496062992125984"/>
  <pageSetup firstPageNumber="4" useFirstPageNumber="1" horizontalDpi="600" verticalDpi="600" orientation="portrait" pageOrder="overThenDown" paperSize="9" r:id="rId1"/>
  <rowBreaks count="1" manualBreakCount="1">
    <brk id="106" max="19" man="1"/>
  </rowBreaks>
</worksheet>
</file>

<file path=xl/worksheets/sheet7.xml><?xml version="1.0" encoding="utf-8"?>
<worksheet xmlns="http://schemas.openxmlformats.org/spreadsheetml/2006/main" xmlns:r="http://schemas.openxmlformats.org/officeDocument/2006/relationships">
  <dimension ref="A1:L71"/>
  <sheetViews>
    <sheetView workbookViewId="0" topLeftCell="A1">
      <selection activeCell="A1" sqref="A1"/>
    </sheetView>
  </sheetViews>
  <sheetFormatPr defaultColWidth="9.00390625" defaultRowHeight="13.5"/>
  <cols>
    <col min="1" max="1" width="16.875" style="1" customWidth="1"/>
    <col min="2" max="6" width="13.625" style="1" customWidth="1"/>
    <col min="7" max="16384" width="9.00390625" style="1" customWidth="1"/>
  </cols>
  <sheetData>
    <row r="1" ht="15" customHeight="1">
      <c r="A1" s="983" t="s">
        <v>605</v>
      </c>
    </row>
    <row r="2" ht="13.5" customHeight="1">
      <c r="A2" s="834" t="s">
        <v>312</v>
      </c>
    </row>
    <row r="3" ht="6" customHeight="1"/>
    <row r="4" spans="1:6" s="114" customFormat="1" ht="26.25" customHeight="1">
      <c r="A4" s="111" t="s">
        <v>313</v>
      </c>
      <c r="B4" s="111" t="s">
        <v>285</v>
      </c>
      <c r="C4" s="112" t="s">
        <v>314</v>
      </c>
      <c r="D4" s="112" t="s">
        <v>315</v>
      </c>
      <c r="E4" s="112" t="s">
        <v>316</v>
      </c>
      <c r="F4" s="113" t="s">
        <v>317</v>
      </c>
    </row>
    <row r="5" spans="1:6" ht="21" customHeight="1">
      <c r="A5" s="115"/>
      <c r="B5" s="116"/>
      <c r="C5" s="117"/>
      <c r="D5" s="117"/>
      <c r="E5" s="117"/>
      <c r="F5" s="118"/>
    </row>
    <row r="6" spans="1:8" ht="21" customHeight="1">
      <c r="A6" s="115" t="s">
        <v>286</v>
      </c>
      <c r="B6" s="119">
        <f>SUM(B7:B21)</f>
        <v>35802</v>
      </c>
      <c r="C6" s="120">
        <f>SUM(C7:C21)</f>
        <v>9153</v>
      </c>
      <c r="D6" s="120">
        <f>SUM(D7:D21)</f>
        <v>24485</v>
      </c>
      <c r="E6" s="120">
        <f>SUM(E7:E21)</f>
        <v>968</v>
      </c>
      <c r="F6" s="121">
        <f>SUM(F7:F21)</f>
        <v>1055</v>
      </c>
      <c r="H6" s="137"/>
    </row>
    <row r="7" spans="1:8" ht="21" customHeight="1">
      <c r="A7" s="115" t="s">
        <v>318</v>
      </c>
      <c r="B7" s="122">
        <v>1924</v>
      </c>
      <c r="C7" s="123">
        <v>1915</v>
      </c>
      <c r="D7" s="123">
        <v>3</v>
      </c>
      <c r="E7" s="124" t="s">
        <v>319</v>
      </c>
      <c r="F7" s="125" t="s">
        <v>319</v>
      </c>
      <c r="H7" s="137"/>
    </row>
    <row r="8" spans="1:8" ht="21" customHeight="1">
      <c r="A8" s="115" t="s">
        <v>321</v>
      </c>
      <c r="B8" s="122">
        <v>1799</v>
      </c>
      <c r="C8" s="123">
        <v>1756</v>
      </c>
      <c r="D8" s="123">
        <v>35</v>
      </c>
      <c r="E8" s="124" t="s">
        <v>319</v>
      </c>
      <c r="F8" s="125">
        <v>3</v>
      </c>
      <c r="H8" s="137"/>
    </row>
    <row r="9" spans="1:8" ht="21" customHeight="1">
      <c r="A9" s="115" t="s">
        <v>322</v>
      </c>
      <c r="B9" s="122">
        <v>1978</v>
      </c>
      <c r="C9" s="123">
        <v>1445</v>
      </c>
      <c r="D9" s="123">
        <v>517</v>
      </c>
      <c r="E9" s="126" t="s">
        <v>319</v>
      </c>
      <c r="F9" s="125">
        <v>10</v>
      </c>
      <c r="H9" s="137"/>
    </row>
    <row r="10" spans="1:8" ht="21" customHeight="1">
      <c r="A10" s="115" t="s">
        <v>323</v>
      </c>
      <c r="B10" s="122">
        <v>2501</v>
      </c>
      <c r="C10" s="123">
        <v>1004</v>
      </c>
      <c r="D10" s="123">
        <v>1453</v>
      </c>
      <c r="E10" s="126">
        <v>2</v>
      </c>
      <c r="F10" s="125">
        <v>35</v>
      </c>
      <c r="H10" s="137"/>
    </row>
    <row r="11" spans="1:8" ht="21" customHeight="1">
      <c r="A11" s="115" t="s">
        <v>324</v>
      </c>
      <c r="B11" s="122">
        <v>3447</v>
      </c>
      <c r="C11" s="123">
        <v>857</v>
      </c>
      <c r="D11" s="123">
        <v>2494</v>
      </c>
      <c r="E11" s="126" t="s">
        <v>319</v>
      </c>
      <c r="F11" s="125">
        <v>87</v>
      </c>
      <c r="H11" s="137"/>
    </row>
    <row r="12" spans="1:8" ht="21" customHeight="1">
      <c r="A12" s="115" t="s">
        <v>325</v>
      </c>
      <c r="B12" s="122">
        <v>3479</v>
      </c>
      <c r="C12" s="123">
        <v>674</v>
      </c>
      <c r="D12" s="123">
        <v>2672</v>
      </c>
      <c r="E12" s="126">
        <v>10</v>
      </c>
      <c r="F12" s="125">
        <v>113</v>
      </c>
      <c r="H12" s="137"/>
    </row>
    <row r="13" spans="1:12" ht="21" customHeight="1">
      <c r="A13" s="115" t="s">
        <v>326</v>
      </c>
      <c r="B13" s="122">
        <v>2994</v>
      </c>
      <c r="C13" s="123">
        <v>468</v>
      </c>
      <c r="D13" s="123">
        <v>2394</v>
      </c>
      <c r="E13" s="126">
        <v>13</v>
      </c>
      <c r="F13" s="125">
        <v>106</v>
      </c>
      <c r="H13" s="137"/>
      <c r="I13" s="127"/>
      <c r="J13" s="128"/>
      <c r="K13" s="129"/>
      <c r="L13" s="129"/>
    </row>
    <row r="14" spans="1:12" ht="21" customHeight="1">
      <c r="A14" s="115" t="s">
        <v>327</v>
      </c>
      <c r="B14" s="122">
        <v>2588</v>
      </c>
      <c r="C14" s="123">
        <v>319</v>
      </c>
      <c r="D14" s="123">
        <v>2139</v>
      </c>
      <c r="E14" s="126">
        <v>15</v>
      </c>
      <c r="F14" s="125">
        <v>107</v>
      </c>
      <c r="H14" s="137"/>
      <c r="I14" s="128"/>
      <c r="J14" s="128"/>
      <c r="K14" s="129"/>
      <c r="L14" s="129"/>
    </row>
    <row r="15" spans="1:12" ht="21" customHeight="1">
      <c r="A15" s="115" t="s">
        <v>328</v>
      </c>
      <c r="B15" s="122">
        <v>2723</v>
      </c>
      <c r="C15" s="123">
        <v>247</v>
      </c>
      <c r="D15" s="123">
        <v>2266</v>
      </c>
      <c r="E15" s="126">
        <v>49</v>
      </c>
      <c r="F15" s="125">
        <v>148</v>
      </c>
      <c r="H15" s="137"/>
      <c r="I15" s="128"/>
      <c r="J15" s="128"/>
      <c r="K15" s="129"/>
      <c r="L15" s="130"/>
    </row>
    <row r="16" spans="1:12" ht="21" customHeight="1">
      <c r="A16" s="115" t="s">
        <v>329</v>
      </c>
      <c r="B16" s="122">
        <v>3457</v>
      </c>
      <c r="C16" s="123">
        <v>233</v>
      </c>
      <c r="D16" s="123">
        <v>2952</v>
      </c>
      <c r="E16" s="126">
        <v>80</v>
      </c>
      <c r="F16" s="125">
        <v>185</v>
      </c>
      <c r="H16" s="137"/>
      <c r="I16" s="127"/>
      <c r="J16" s="128"/>
      <c r="K16" s="129"/>
      <c r="L16" s="130"/>
    </row>
    <row r="17" spans="1:8" ht="21" customHeight="1">
      <c r="A17" s="115" t="s">
        <v>330</v>
      </c>
      <c r="B17" s="122">
        <v>2752</v>
      </c>
      <c r="C17" s="123">
        <v>104</v>
      </c>
      <c r="D17" s="123">
        <v>2397</v>
      </c>
      <c r="E17" s="126">
        <v>113</v>
      </c>
      <c r="F17" s="125">
        <v>127</v>
      </c>
      <c r="H17" s="137"/>
    </row>
    <row r="18" spans="1:8" ht="21" customHeight="1">
      <c r="A18" s="115" t="s">
        <v>331</v>
      </c>
      <c r="B18" s="122">
        <v>2231</v>
      </c>
      <c r="C18" s="123">
        <v>69</v>
      </c>
      <c r="D18" s="123">
        <v>1964</v>
      </c>
      <c r="E18" s="126">
        <v>120</v>
      </c>
      <c r="F18" s="125">
        <v>67</v>
      </c>
      <c r="H18" s="137"/>
    </row>
    <row r="19" spans="1:8" ht="21" customHeight="1">
      <c r="A19" s="115" t="s">
        <v>332</v>
      </c>
      <c r="B19" s="122">
        <v>1913</v>
      </c>
      <c r="C19" s="123">
        <v>43</v>
      </c>
      <c r="D19" s="123">
        <v>1635</v>
      </c>
      <c r="E19" s="126">
        <v>186</v>
      </c>
      <c r="F19" s="125">
        <v>37</v>
      </c>
      <c r="H19" s="137"/>
    </row>
    <row r="20" spans="1:8" ht="21" customHeight="1">
      <c r="A20" s="115" t="s">
        <v>333</v>
      </c>
      <c r="B20" s="122">
        <v>1257</v>
      </c>
      <c r="C20" s="123">
        <v>10</v>
      </c>
      <c r="D20" s="123">
        <v>1015</v>
      </c>
      <c r="E20" s="126">
        <v>199</v>
      </c>
      <c r="F20" s="125">
        <v>24</v>
      </c>
      <c r="H20" s="137"/>
    </row>
    <row r="21" spans="1:8" ht="21" customHeight="1">
      <c r="A21" s="115" t="s">
        <v>320</v>
      </c>
      <c r="B21" s="122">
        <v>759</v>
      </c>
      <c r="C21" s="131">
        <v>9</v>
      </c>
      <c r="D21" s="131">
        <v>549</v>
      </c>
      <c r="E21" s="123">
        <v>181</v>
      </c>
      <c r="F21" s="125">
        <v>6</v>
      </c>
      <c r="H21" s="138"/>
    </row>
    <row r="22" spans="1:8" ht="21" customHeight="1">
      <c r="A22" s="115"/>
      <c r="B22" s="119"/>
      <c r="C22" s="120"/>
      <c r="D22" s="120"/>
      <c r="E22" s="120"/>
      <c r="F22" s="121"/>
      <c r="H22" s="69"/>
    </row>
    <row r="23" spans="1:6" ht="21" customHeight="1">
      <c r="A23" s="115" t="s">
        <v>287</v>
      </c>
      <c r="B23" s="119">
        <f>SUM(B24:B38)</f>
        <v>44588</v>
      </c>
      <c r="C23" s="120">
        <f>SUM(C24:C38)</f>
        <v>10779</v>
      </c>
      <c r="D23" s="120">
        <f>SUM(D24:D38)</f>
        <v>24950</v>
      </c>
      <c r="E23" s="120">
        <f>SUM(E24:E38)</f>
        <v>5842</v>
      </c>
      <c r="F23" s="121">
        <f>SUM(F24:F38)</f>
        <v>2693</v>
      </c>
    </row>
    <row r="24" spans="1:6" ht="21" customHeight="1">
      <c r="A24" s="115" t="s">
        <v>318</v>
      </c>
      <c r="B24" s="122">
        <v>1869</v>
      </c>
      <c r="C24" s="123">
        <v>1858</v>
      </c>
      <c r="D24" s="123">
        <v>5</v>
      </c>
      <c r="E24" s="124" t="s">
        <v>319</v>
      </c>
      <c r="F24" s="125">
        <v>1</v>
      </c>
    </row>
    <row r="25" spans="1:6" ht="21" customHeight="1">
      <c r="A25" s="115" t="s">
        <v>321</v>
      </c>
      <c r="B25" s="122">
        <v>2009</v>
      </c>
      <c r="C25" s="123">
        <v>1918</v>
      </c>
      <c r="D25" s="123">
        <v>79</v>
      </c>
      <c r="E25" s="124">
        <v>1</v>
      </c>
      <c r="F25" s="125">
        <v>5</v>
      </c>
    </row>
    <row r="26" spans="1:6" ht="21" customHeight="1">
      <c r="A26" s="115" t="s">
        <v>322</v>
      </c>
      <c r="B26" s="122">
        <v>2507</v>
      </c>
      <c r="C26" s="123">
        <v>1715</v>
      </c>
      <c r="D26" s="123">
        <v>732</v>
      </c>
      <c r="E26" s="126">
        <v>3</v>
      </c>
      <c r="F26" s="125">
        <v>43</v>
      </c>
    </row>
    <row r="27" spans="1:6" ht="21" customHeight="1">
      <c r="A27" s="115" t="s">
        <v>323</v>
      </c>
      <c r="B27" s="122">
        <v>3228</v>
      </c>
      <c r="C27" s="123">
        <v>1140</v>
      </c>
      <c r="D27" s="123">
        <v>1987</v>
      </c>
      <c r="E27" s="126">
        <v>5</v>
      </c>
      <c r="F27" s="125">
        <v>90</v>
      </c>
    </row>
    <row r="28" spans="1:6" ht="21" customHeight="1">
      <c r="A28" s="115" t="s">
        <v>324</v>
      </c>
      <c r="B28" s="122">
        <v>4287</v>
      </c>
      <c r="C28" s="123">
        <v>1061</v>
      </c>
      <c r="D28" s="123">
        <v>2973</v>
      </c>
      <c r="E28" s="126">
        <v>11</v>
      </c>
      <c r="F28" s="125">
        <v>230</v>
      </c>
    </row>
    <row r="29" spans="1:6" ht="21" customHeight="1">
      <c r="A29" s="115" t="s">
        <v>325</v>
      </c>
      <c r="B29" s="122">
        <v>3988</v>
      </c>
      <c r="C29" s="123">
        <v>765</v>
      </c>
      <c r="D29" s="123">
        <v>2864</v>
      </c>
      <c r="E29" s="126">
        <v>26</v>
      </c>
      <c r="F29" s="125">
        <v>314</v>
      </c>
    </row>
    <row r="30" spans="1:6" ht="21" customHeight="1">
      <c r="A30" s="115" t="s">
        <v>326</v>
      </c>
      <c r="B30" s="122">
        <v>3569</v>
      </c>
      <c r="C30" s="123">
        <v>566</v>
      </c>
      <c r="D30" s="123">
        <v>2605</v>
      </c>
      <c r="E30" s="126">
        <v>62</v>
      </c>
      <c r="F30" s="125">
        <v>319</v>
      </c>
    </row>
    <row r="31" spans="1:6" ht="21" customHeight="1">
      <c r="A31" s="115" t="s">
        <v>327</v>
      </c>
      <c r="B31" s="122">
        <v>3063</v>
      </c>
      <c r="C31" s="123">
        <v>402</v>
      </c>
      <c r="D31" s="123">
        <v>2263</v>
      </c>
      <c r="E31" s="126">
        <v>84</v>
      </c>
      <c r="F31" s="125">
        <v>305</v>
      </c>
    </row>
    <row r="32" spans="1:6" ht="21" customHeight="1">
      <c r="A32" s="115" t="s">
        <v>328</v>
      </c>
      <c r="B32" s="122">
        <v>3283</v>
      </c>
      <c r="C32" s="123">
        <v>323</v>
      </c>
      <c r="D32" s="123">
        <v>2463</v>
      </c>
      <c r="E32" s="126">
        <v>178</v>
      </c>
      <c r="F32" s="125">
        <v>297</v>
      </c>
    </row>
    <row r="33" spans="1:6" ht="21" customHeight="1">
      <c r="A33" s="115" t="s">
        <v>329</v>
      </c>
      <c r="B33" s="122">
        <v>4127</v>
      </c>
      <c r="C33" s="123">
        <v>311</v>
      </c>
      <c r="D33" s="123">
        <v>3033</v>
      </c>
      <c r="E33" s="126">
        <v>356</v>
      </c>
      <c r="F33" s="125">
        <v>401</v>
      </c>
    </row>
    <row r="34" spans="1:6" ht="21" customHeight="1">
      <c r="A34" s="115" t="s">
        <v>330</v>
      </c>
      <c r="B34" s="122">
        <v>3386</v>
      </c>
      <c r="C34" s="123">
        <v>235</v>
      </c>
      <c r="D34" s="123">
        <v>2271</v>
      </c>
      <c r="E34" s="126">
        <v>584</v>
      </c>
      <c r="F34" s="125">
        <v>272</v>
      </c>
    </row>
    <row r="35" spans="1:6" ht="21" customHeight="1">
      <c r="A35" s="115" t="s">
        <v>331</v>
      </c>
      <c r="B35" s="122">
        <v>2861</v>
      </c>
      <c r="C35" s="123">
        <v>179</v>
      </c>
      <c r="D35" s="123">
        <v>1707</v>
      </c>
      <c r="E35" s="126">
        <v>795</v>
      </c>
      <c r="F35" s="125">
        <v>158</v>
      </c>
    </row>
    <row r="36" spans="1:6" ht="21" customHeight="1">
      <c r="A36" s="115" t="s">
        <v>332</v>
      </c>
      <c r="B36" s="122">
        <v>2497</v>
      </c>
      <c r="C36" s="123">
        <v>131</v>
      </c>
      <c r="D36" s="123">
        <v>1189</v>
      </c>
      <c r="E36" s="126">
        <v>1031</v>
      </c>
      <c r="F36" s="125">
        <v>121</v>
      </c>
    </row>
    <row r="37" spans="1:6" ht="21" customHeight="1">
      <c r="A37" s="115" t="s">
        <v>333</v>
      </c>
      <c r="B37" s="122">
        <v>1942</v>
      </c>
      <c r="C37" s="123">
        <v>104</v>
      </c>
      <c r="D37" s="123">
        <v>580</v>
      </c>
      <c r="E37" s="126">
        <v>1154</v>
      </c>
      <c r="F37" s="125">
        <v>74</v>
      </c>
    </row>
    <row r="38" spans="1:6" ht="21" customHeight="1">
      <c r="A38" s="115" t="s">
        <v>320</v>
      </c>
      <c r="B38" s="122">
        <v>1972</v>
      </c>
      <c r="C38" s="123">
        <v>71</v>
      </c>
      <c r="D38" s="123">
        <v>199</v>
      </c>
      <c r="E38" s="126">
        <v>1552</v>
      </c>
      <c r="F38" s="125">
        <v>63</v>
      </c>
    </row>
    <row r="39" spans="1:6" ht="21" customHeight="1">
      <c r="A39" s="132"/>
      <c r="B39" s="133"/>
      <c r="C39" s="134"/>
      <c r="D39" s="134"/>
      <c r="E39" s="134"/>
      <c r="F39" s="135"/>
    </row>
    <row r="40" ht="13.5">
      <c r="A40" s="136"/>
    </row>
    <row r="41" ht="13.5">
      <c r="A41" s="136"/>
    </row>
    <row r="42" ht="13.5">
      <c r="A42" s="136"/>
    </row>
    <row r="43" ht="13.5">
      <c r="A43" s="136"/>
    </row>
    <row r="44" ht="13.5">
      <c r="A44" s="136"/>
    </row>
    <row r="45" ht="13.5">
      <c r="A45" s="136"/>
    </row>
    <row r="46" ht="13.5">
      <c r="A46" s="136"/>
    </row>
    <row r="47" ht="13.5">
      <c r="A47" s="136"/>
    </row>
    <row r="48" ht="13.5">
      <c r="A48" s="136"/>
    </row>
    <row r="49" ht="13.5">
      <c r="A49" s="136"/>
    </row>
    <row r="50" ht="13.5">
      <c r="A50" s="136"/>
    </row>
    <row r="51" ht="13.5">
      <c r="A51" s="136"/>
    </row>
    <row r="52" ht="13.5">
      <c r="A52" s="136"/>
    </row>
    <row r="53" ht="13.5">
      <c r="A53" s="136"/>
    </row>
    <row r="54" ht="13.5">
      <c r="A54" s="136"/>
    </row>
    <row r="55" ht="13.5">
      <c r="A55" s="136"/>
    </row>
    <row r="56" ht="13.5">
      <c r="A56" s="136"/>
    </row>
    <row r="57" ht="13.5">
      <c r="A57" s="136"/>
    </row>
    <row r="58" ht="13.5">
      <c r="A58" s="136"/>
    </row>
    <row r="59" ht="13.5">
      <c r="A59" s="136"/>
    </row>
    <row r="60" ht="13.5">
      <c r="A60" s="136"/>
    </row>
    <row r="61" ht="13.5">
      <c r="A61" s="136"/>
    </row>
    <row r="62" ht="13.5">
      <c r="A62" s="136"/>
    </row>
    <row r="63" ht="13.5">
      <c r="A63" s="136"/>
    </row>
    <row r="64" ht="13.5">
      <c r="A64" s="136"/>
    </row>
    <row r="65" ht="13.5">
      <c r="A65" s="136"/>
    </row>
    <row r="66" ht="13.5">
      <c r="A66" s="136"/>
    </row>
    <row r="67" ht="13.5">
      <c r="A67" s="136"/>
    </row>
    <row r="68" ht="13.5">
      <c r="A68" s="136"/>
    </row>
    <row r="69" ht="13.5">
      <c r="A69" s="136"/>
    </row>
    <row r="70" ht="13.5">
      <c r="A70" s="136"/>
    </row>
    <row r="71" ht="13.5">
      <c r="A71" s="136"/>
    </row>
  </sheetData>
  <hyperlinks>
    <hyperlink ref="A1" location="目次!A9" display="目次へ"/>
  </hyperlinks>
  <printOptions/>
  <pageMargins left="0.7874015748031497" right="0.5905511811023623" top="0.984251968503937" bottom="0.5905511811023623" header="0.5118110236220472" footer="0.31496062992125984"/>
  <pageSetup firstPageNumber="10"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63"/>
  <sheetViews>
    <sheetView workbookViewId="0" topLeftCell="A1">
      <pane xSplit="1" ySplit="6" topLeftCell="B7"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3.5"/>
  <cols>
    <col min="1" max="1" width="9.875" style="1" customWidth="1"/>
    <col min="2" max="3" width="8.125" style="1" customWidth="1"/>
    <col min="4" max="10" width="7.125" style="1" customWidth="1"/>
    <col min="11" max="12" width="6.625" style="1" customWidth="1"/>
    <col min="13" max="16384" width="9.00390625" style="1" customWidth="1"/>
  </cols>
  <sheetData>
    <row r="1" ht="15" customHeight="1">
      <c r="A1" s="983" t="s">
        <v>605</v>
      </c>
    </row>
    <row r="2" ht="13.5">
      <c r="A2" s="834" t="s">
        <v>334</v>
      </c>
    </row>
    <row r="3" spans="9:10" ht="6" customHeight="1">
      <c r="I3" s="136"/>
      <c r="J3" s="69"/>
    </row>
    <row r="4" spans="1:12" s="108" customFormat="1" ht="12" customHeight="1">
      <c r="A4" s="1002" t="s">
        <v>313</v>
      </c>
      <c r="B4" s="993" t="s">
        <v>335</v>
      </c>
      <c r="C4" s="989" t="s">
        <v>336</v>
      </c>
      <c r="D4" s="990"/>
      <c r="E4" s="990"/>
      <c r="F4" s="990"/>
      <c r="G4" s="990"/>
      <c r="H4" s="990"/>
      <c r="I4" s="990"/>
      <c r="J4" s="979" t="s">
        <v>337</v>
      </c>
      <c r="K4" s="139"/>
      <c r="L4" s="139"/>
    </row>
    <row r="5" spans="1:12" s="108" customFormat="1" ht="12" customHeight="1">
      <c r="A5" s="992"/>
      <c r="B5" s="994"/>
      <c r="C5" s="995" t="s">
        <v>285</v>
      </c>
      <c r="D5" s="991" t="s">
        <v>338</v>
      </c>
      <c r="E5" s="996"/>
      <c r="F5" s="996"/>
      <c r="G5" s="996"/>
      <c r="H5" s="996"/>
      <c r="I5" s="986" t="s">
        <v>339</v>
      </c>
      <c r="J5" s="986"/>
      <c r="K5" s="986" t="s">
        <v>340</v>
      </c>
      <c r="L5" s="987" t="s">
        <v>341</v>
      </c>
    </row>
    <row r="6" spans="1:12" s="108" customFormat="1" ht="36" customHeight="1">
      <c r="A6" s="992"/>
      <c r="B6" s="994"/>
      <c r="C6" s="996"/>
      <c r="D6" s="833" t="s">
        <v>285</v>
      </c>
      <c r="E6" s="141" t="s">
        <v>342</v>
      </c>
      <c r="F6" s="141" t="s">
        <v>723</v>
      </c>
      <c r="G6" s="141" t="s">
        <v>722</v>
      </c>
      <c r="H6" s="140" t="s">
        <v>343</v>
      </c>
      <c r="I6" s="996"/>
      <c r="J6" s="986"/>
      <c r="K6" s="996"/>
      <c r="L6" s="988"/>
    </row>
    <row r="7" spans="1:12" ht="13.5" customHeight="1">
      <c r="A7" s="144" t="s">
        <v>344</v>
      </c>
      <c r="B7" s="145">
        <f>SUM(B8:B22)</f>
        <v>80390</v>
      </c>
      <c r="C7" s="146">
        <f>SUM(C8:C22)</f>
        <v>42878</v>
      </c>
      <c r="D7" s="146">
        <f aca="true" t="shared" si="0" ref="D7:L7">SUM(D8:D22)</f>
        <v>40469</v>
      </c>
      <c r="E7" s="146">
        <f t="shared" si="0"/>
        <v>33332</v>
      </c>
      <c r="F7" s="146">
        <f t="shared" si="0"/>
        <v>5710</v>
      </c>
      <c r="G7" s="146">
        <f t="shared" si="0"/>
        <v>769</v>
      </c>
      <c r="H7" s="146">
        <f t="shared" si="0"/>
        <v>658</v>
      </c>
      <c r="I7" s="146">
        <f t="shared" si="0"/>
        <v>2409</v>
      </c>
      <c r="J7" s="146">
        <f t="shared" si="0"/>
        <v>33065</v>
      </c>
      <c r="K7" s="146">
        <f t="shared" si="0"/>
        <v>17363</v>
      </c>
      <c r="L7" s="879">
        <f t="shared" si="0"/>
        <v>4829</v>
      </c>
    </row>
    <row r="8" spans="1:12" ht="12" customHeight="1">
      <c r="A8" s="148" t="s">
        <v>345</v>
      </c>
      <c r="B8" s="149">
        <v>3793</v>
      </c>
      <c r="C8" s="146">
        <v>370</v>
      </c>
      <c r="D8" s="146">
        <v>338</v>
      </c>
      <c r="E8" s="146">
        <v>109</v>
      </c>
      <c r="F8" s="146">
        <v>9</v>
      </c>
      <c r="G8" s="150">
        <v>219</v>
      </c>
      <c r="H8" s="150">
        <v>1</v>
      </c>
      <c r="I8" s="146">
        <v>32</v>
      </c>
      <c r="J8" s="146">
        <v>3317</v>
      </c>
      <c r="K8" s="146">
        <v>24</v>
      </c>
      <c r="L8" s="147">
        <v>3240</v>
      </c>
    </row>
    <row r="9" spans="1:12" ht="12" customHeight="1">
      <c r="A9" s="148" t="s">
        <v>352</v>
      </c>
      <c r="B9" s="149">
        <v>3808</v>
      </c>
      <c r="C9" s="146">
        <v>2067</v>
      </c>
      <c r="D9" s="146">
        <v>1854</v>
      </c>
      <c r="E9" s="146">
        <v>1333</v>
      </c>
      <c r="F9" s="146">
        <v>64</v>
      </c>
      <c r="G9" s="150">
        <v>440</v>
      </c>
      <c r="H9" s="150">
        <v>17</v>
      </c>
      <c r="I9" s="146">
        <v>213</v>
      </c>
      <c r="J9" s="146">
        <v>1563</v>
      </c>
      <c r="K9" s="146">
        <v>103</v>
      </c>
      <c r="L9" s="147">
        <v>1352</v>
      </c>
    </row>
    <row r="10" spans="1:12" ht="12" customHeight="1">
      <c r="A10" s="148" t="s">
        <v>353</v>
      </c>
      <c r="B10" s="149">
        <v>4485</v>
      </c>
      <c r="C10" s="146">
        <v>3449</v>
      </c>
      <c r="D10" s="146">
        <v>3153</v>
      </c>
      <c r="E10" s="146">
        <v>2900</v>
      </c>
      <c r="F10" s="146">
        <v>152</v>
      </c>
      <c r="G10" s="150">
        <v>44</v>
      </c>
      <c r="H10" s="150">
        <v>57</v>
      </c>
      <c r="I10" s="146">
        <v>296</v>
      </c>
      <c r="J10" s="146">
        <v>632</v>
      </c>
      <c r="K10" s="146">
        <v>437</v>
      </c>
      <c r="L10" s="147">
        <v>124</v>
      </c>
    </row>
    <row r="11" spans="1:12" ht="12" customHeight="1">
      <c r="A11" s="148" t="s">
        <v>354</v>
      </c>
      <c r="B11" s="149">
        <v>5729</v>
      </c>
      <c r="C11" s="146">
        <v>4022</v>
      </c>
      <c r="D11" s="146">
        <v>3764</v>
      </c>
      <c r="E11" s="146">
        <v>3394</v>
      </c>
      <c r="F11" s="146">
        <v>268</v>
      </c>
      <c r="G11" s="150">
        <v>18</v>
      </c>
      <c r="H11" s="150">
        <v>84</v>
      </c>
      <c r="I11" s="146">
        <v>258</v>
      </c>
      <c r="J11" s="146">
        <v>1246</v>
      </c>
      <c r="K11" s="146">
        <v>1139</v>
      </c>
      <c r="L11" s="147">
        <v>48</v>
      </c>
    </row>
    <row r="12" spans="1:12" ht="12" customHeight="1">
      <c r="A12" s="148" t="s">
        <v>355</v>
      </c>
      <c r="B12" s="149">
        <v>7734</v>
      </c>
      <c r="C12" s="146">
        <v>5403</v>
      </c>
      <c r="D12" s="146">
        <v>5112</v>
      </c>
      <c r="E12" s="146">
        <v>4446</v>
      </c>
      <c r="F12" s="146">
        <v>550</v>
      </c>
      <c r="G12" s="150">
        <v>14</v>
      </c>
      <c r="H12" s="150">
        <v>102</v>
      </c>
      <c r="I12" s="146">
        <v>291</v>
      </c>
      <c r="J12" s="146">
        <v>1793</v>
      </c>
      <c r="K12" s="146">
        <v>1718</v>
      </c>
      <c r="L12" s="147">
        <v>16</v>
      </c>
    </row>
    <row r="13" spans="1:12" ht="12" customHeight="1">
      <c r="A13" s="148" t="s">
        <v>356</v>
      </c>
      <c r="B13" s="149">
        <v>7467</v>
      </c>
      <c r="C13" s="146">
        <v>5409</v>
      </c>
      <c r="D13" s="146">
        <v>5173</v>
      </c>
      <c r="E13" s="146">
        <v>4393</v>
      </c>
      <c r="F13" s="146">
        <v>721</v>
      </c>
      <c r="G13" s="150">
        <v>10</v>
      </c>
      <c r="H13" s="150">
        <v>49</v>
      </c>
      <c r="I13" s="146">
        <v>236</v>
      </c>
      <c r="J13" s="146">
        <v>1576</v>
      </c>
      <c r="K13" s="146">
        <v>1511</v>
      </c>
      <c r="L13" s="147">
        <v>17</v>
      </c>
    </row>
    <row r="14" spans="1:12" ht="12" customHeight="1">
      <c r="A14" s="148" t="s">
        <v>357</v>
      </c>
      <c r="B14" s="149">
        <v>6563</v>
      </c>
      <c r="C14" s="146">
        <v>4876</v>
      </c>
      <c r="D14" s="146">
        <v>4656</v>
      </c>
      <c r="E14" s="146">
        <v>3782</v>
      </c>
      <c r="F14" s="146">
        <v>833</v>
      </c>
      <c r="G14" s="150">
        <v>9</v>
      </c>
      <c r="H14" s="150">
        <v>32</v>
      </c>
      <c r="I14" s="146">
        <v>220</v>
      </c>
      <c r="J14" s="146">
        <v>1322</v>
      </c>
      <c r="K14" s="146">
        <v>1267</v>
      </c>
      <c r="L14" s="147">
        <v>7</v>
      </c>
    </row>
    <row r="15" spans="1:12" ht="12" customHeight="1">
      <c r="A15" s="148" t="s">
        <v>358</v>
      </c>
      <c r="B15" s="149">
        <v>5651</v>
      </c>
      <c r="C15" s="146">
        <v>4239</v>
      </c>
      <c r="D15" s="146">
        <v>4063</v>
      </c>
      <c r="E15" s="146">
        <v>3313</v>
      </c>
      <c r="F15" s="146">
        <v>709</v>
      </c>
      <c r="G15" s="150">
        <v>6</v>
      </c>
      <c r="H15" s="150">
        <v>35</v>
      </c>
      <c r="I15" s="146">
        <v>176</v>
      </c>
      <c r="J15" s="146">
        <v>1108</v>
      </c>
      <c r="K15" s="146">
        <v>1048</v>
      </c>
      <c r="L15" s="147">
        <v>4</v>
      </c>
    </row>
    <row r="16" spans="1:12" ht="12" customHeight="1">
      <c r="A16" s="148" t="s">
        <v>359</v>
      </c>
      <c r="B16" s="149">
        <v>6006</v>
      </c>
      <c r="C16" s="146">
        <v>4144</v>
      </c>
      <c r="D16" s="146">
        <v>3925</v>
      </c>
      <c r="E16" s="146">
        <v>3226</v>
      </c>
      <c r="F16" s="146">
        <v>644</v>
      </c>
      <c r="G16" s="150">
        <v>3</v>
      </c>
      <c r="H16" s="150">
        <v>52</v>
      </c>
      <c r="I16" s="146">
        <v>219</v>
      </c>
      <c r="J16" s="146">
        <v>1571</v>
      </c>
      <c r="K16" s="146">
        <v>1432</v>
      </c>
      <c r="L16" s="147">
        <v>6</v>
      </c>
    </row>
    <row r="17" spans="1:12" ht="12" customHeight="1">
      <c r="A17" s="148" t="s">
        <v>360</v>
      </c>
      <c r="B17" s="149">
        <v>7584</v>
      </c>
      <c r="C17" s="146">
        <v>4333</v>
      </c>
      <c r="D17" s="146">
        <v>4060</v>
      </c>
      <c r="E17" s="146">
        <v>3286</v>
      </c>
      <c r="F17" s="146">
        <v>702</v>
      </c>
      <c r="G17" s="150">
        <v>2</v>
      </c>
      <c r="H17" s="150">
        <v>70</v>
      </c>
      <c r="I17" s="146">
        <v>273</v>
      </c>
      <c r="J17" s="146">
        <v>2978</v>
      </c>
      <c r="K17" s="146">
        <v>2231</v>
      </c>
      <c r="L17" s="147">
        <v>7</v>
      </c>
    </row>
    <row r="18" spans="1:12" ht="12" customHeight="1">
      <c r="A18" s="148" t="s">
        <v>361</v>
      </c>
      <c r="B18" s="149">
        <v>6138</v>
      </c>
      <c r="C18" s="146">
        <v>2288</v>
      </c>
      <c r="D18" s="146">
        <v>2182</v>
      </c>
      <c r="E18" s="146">
        <v>1628</v>
      </c>
      <c r="F18" s="146">
        <v>506</v>
      </c>
      <c r="G18" s="150">
        <v>3</v>
      </c>
      <c r="H18" s="150">
        <v>45</v>
      </c>
      <c r="I18" s="146">
        <v>106</v>
      </c>
      <c r="J18" s="146">
        <v>3608</v>
      </c>
      <c r="K18" s="146">
        <v>1991</v>
      </c>
      <c r="L18" s="147">
        <v>2</v>
      </c>
    </row>
    <row r="19" spans="1:12" ht="12" customHeight="1">
      <c r="A19" s="148" t="s">
        <v>362</v>
      </c>
      <c r="B19" s="149">
        <v>5092</v>
      </c>
      <c r="C19" s="146">
        <v>1177</v>
      </c>
      <c r="D19" s="146">
        <v>1122</v>
      </c>
      <c r="E19" s="146">
        <v>795</v>
      </c>
      <c r="F19" s="146">
        <v>288</v>
      </c>
      <c r="G19" s="150">
        <v>1</v>
      </c>
      <c r="H19" s="150">
        <v>38</v>
      </c>
      <c r="I19" s="146">
        <v>55</v>
      </c>
      <c r="J19" s="146">
        <v>3657</v>
      </c>
      <c r="K19" s="146">
        <v>1617</v>
      </c>
      <c r="L19" s="147">
        <v>5</v>
      </c>
    </row>
    <row r="20" spans="1:12" ht="12" customHeight="1">
      <c r="A20" s="148" t="s">
        <v>363</v>
      </c>
      <c r="B20" s="149">
        <v>4410</v>
      </c>
      <c r="C20" s="146">
        <v>656</v>
      </c>
      <c r="D20" s="146">
        <v>631</v>
      </c>
      <c r="E20" s="146">
        <v>445</v>
      </c>
      <c r="F20" s="146">
        <v>146</v>
      </c>
      <c r="G20" s="150" t="s">
        <v>319</v>
      </c>
      <c r="H20" s="150">
        <v>40</v>
      </c>
      <c r="I20" s="146">
        <v>25</v>
      </c>
      <c r="J20" s="146">
        <v>3493</v>
      </c>
      <c r="K20" s="146">
        <v>1360</v>
      </c>
      <c r="L20" s="147">
        <v>1</v>
      </c>
    </row>
    <row r="21" spans="1:12" ht="12" customHeight="1">
      <c r="A21" s="148" t="s">
        <v>364</v>
      </c>
      <c r="B21" s="149">
        <v>3199</v>
      </c>
      <c r="C21" s="146">
        <v>306</v>
      </c>
      <c r="D21" s="146">
        <v>299</v>
      </c>
      <c r="E21" s="146">
        <v>197</v>
      </c>
      <c r="F21" s="146">
        <v>79</v>
      </c>
      <c r="G21" s="150" t="s">
        <v>319</v>
      </c>
      <c r="H21" s="150">
        <v>23</v>
      </c>
      <c r="I21" s="146">
        <v>7</v>
      </c>
      <c r="J21" s="146">
        <v>2722</v>
      </c>
      <c r="K21" s="146">
        <v>908</v>
      </c>
      <c r="L21" s="147" t="s">
        <v>319</v>
      </c>
    </row>
    <row r="22" spans="1:12" ht="12" customHeight="1">
      <c r="A22" s="148" t="s">
        <v>346</v>
      </c>
      <c r="B22" s="149">
        <v>2731</v>
      </c>
      <c r="C22" s="146">
        <v>139</v>
      </c>
      <c r="D22" s="146">
        <v>137</v>
      </c>
      <c r="E22" s="146">
        <v>85</v>
      </c>
      <c r="F22" s="146">
        <v>39</v>
      </c>
      <c r="G22" s="150" t="s">
        <v>319</v>
      </c>
      <c r="H22" s="150">
        <v>13</v>
      </c>
      <c r="I22" s="146">
        <v>2</v>
      </c>
      <c r="J22" s="146">
        <v>2479</v>
      </c>
      <c r="K22" s="146">
        <v>577</v>
      </c>
      <c r="L22" s="147" t="s">
        <v>319</v>
      </c>
    </row>
    <row r="23" spans="1:12" ht="12" customHeight="1">
      <c r="A23" s="148" t="s">
        <v>347</v>
      </c>
      <c r="B23" s="145"/>
      <c r="C23" s="151"/>
      <c r="D23" s="151"/>
      <c r="E23" s="151"/>
      <c r="F23" s="151"/>
      <c r="G23" s="151"/>
      <c r="H23" s="151"/>
      <c r="I23" s="151"/>
      <c r="J23" s="151"/>
      <c r="K23" s="151"/>
      <c r="L23" s="152"/>
    </row>
    <row r="24" spans="1:12" ht="12" customHeight="1">
      <c r="A24" s="148" t="s">
        <v>348</v>
      </c>
      <c r="B24" s="145">
        <f aca="true" t="shared" si="1" ref="B24:L24">SUM(B8:B17)</f>
        <v>58820</v>
      </c>
      <c r="C24" s="151">
        <f t="shared" si="1"/>
        <v>38312</v>
      </c>
      <c r="D24" s="151">
        <f t="shared" si="1"/>
        <v>36098</v>
      </c>
      <c r="E24" s="151">
        <f t="shared" si="1"/>
        <v>30182</v>
      </c>
      <c r="F24" s="151">
        <f t="shared" si="1"/>
        <v>4652</v>
      </c>
      <c r="G24" s="151">
        <f t="shared" si="1"/>
        <v>765</v>
      </c>
      <c r="H24" s="151">
        <f t="shared" si="1"/>
        <v>499</v>
      </c>
      <c r="I24" s="151">
        <f t="shared" si="1"/>
        <v>2214</v>
      </c>
      <c r="J24" s="151">
        <f t="shared" si="1"/>
        <v>17106</v>
      </c>
      <c r="K24" s="151">
        <f t="shared" si="1"/>
        <v>10910</v>
      </c>
      <c r="L24" s="152">
        <f t="shared" si="1"/>
        <v>4821</v>
      </c>
    </row>
    <row r="25" spans="1:12" ht="12" customHeight="1">
      <c r="A25" s="148" t="s">
        <v>349</v>
      </c>
      <c r="B25" s="145">
        <f aca="true" t="shared" si="2" ref="B25:L25">SUM(B18:B22)</f>
        <v>21570</v>
      </c>
      <c r="C25" s="151">
        <f t="shared" si="2"/>
        <v>4566</v>
      </c>
      <c r="D25" s="151">
        <f t="shared" si="2"/>
        <v>4371</v>
      </c>
      <c r="E25" s="151">
        <f t="shared" si="2"/>
        <v>3150</v>
      </c>
      <c r="F25" s="151">
        <f t="shared" si="2"/>
        <v>1058</v>
      </c>
      <c r="G25" s="151">
        <f t="shared" si="2"/>
        <v>4</v>
      </c>
      <c r="H25" s="151">
        <f t="shared" si="2"/>
        <v>159</v>
      </c>
      <c r="I25" s="151">
        <f t="shared" si="2"/>
        <v>195</v>
      </c>
      <c r="J25" s="151">
        <f t="shared" si="2"/>
        <v>15959</v>
      </c>
      <c r="K25" s="151">
        <f t="shared" si="2"/>
        <v>6453</v>
      </c>
      <c r="L25" s="152">
        <f t="shared" si="2"/>
        <v>8</v>
      </c>
    </row>
    <row r="26" spans="1:24" ht="13.5" customHeight="1">
      <c r="A26" s="153" t="s">
        <v>350</v>
      </c>
      <c r="B26" s="154">
        <f aca="true" t="shared" si="3" ref="B26:L26">SUM(B27:B41)</f>
        <v>35802</v>
      </c>
      <c r="C26" s="155">
        <f t="shared" si="3"/>
        <v>24662</v>
      </c>
      <c r="D26" s="155">
        <f t="shared" si="3"/>
        <v>23165</v>
      </c>
      <c r="E26" s="155">
        <f t="shared" si="3"/>
        <v>22096</v>
      </c>
      <c r="F26" s="155">
        <f t="shared" si="3"/>
        <v>391</v>
      </c>
      <c r="G26" s="155">
        <f t="shared" si="3"/>
        <v>387</v>
      </c>
      <c r="H26" s="155">
        <f t="shared" si="3"/>
        <v>291</v>
      </c>
      <c r="I26" s="155">
        <f t="shared" si="3"/>
        <v>1497</v>
      </c>
      <c r="J26" s="155">
        <f t="shared" si="3"/>
        <v>9057</v>
      </c>
      <c r="K26" s="155">
        <f t="shared" si="3"/>
        <v>1033</v>
      </c>
      <c r="L26" s="156">
        <f t="shared" si="3"/>
        <v>2453</v>
      </c>
      <c r="N26" s="166"/>
      <c r="O26" s="166"/>
      <c r="P26" s="166"/>
      <c r="Q26" s="166"/>
      <c r="R26" s="167"/>
      <c r="S26" s="167"/>
      <c r="T26" s="167"/>
      <c r="U26" s="166"/>
      <c r="V26" s="166"/>
      <c r="W26" s="166"/>
      <c r="X26" s="166"/>
    </row>
    <row r="27" spans="1:12" ht="12" customHeight="1">
      <c r="A27" s="148" t="s">
        <v>345</v>
      </c>
      <c r="B27" s="149">
        <v>1924</v>
      </c>
      <c r="C27" s="146">
        <v>192</v>
      </c>
      <c r="D27" s="146">
        <v>173</v>
      </c>
      <c r="E27" s="146">
        <v>77</v>
      </c>
      <c r="F27" s="146">
        <v>2</v>
      </c>
      <c r="G27" s="150">
        <v>93</v>
      </c>
      <c r="H27" s="150">
        <v>1</v>
      </c>
      <c r="I27" s="146">
        <v>19</v>
      </c>
      <c r="J27" s="146">
        <v>1671</v>
      </c>
      <c r="K27" s="146">
        <v>7</v>
      </c>
      <c r="L27" s="147">
        <v>1625</v>
      </c>
    </row>
    <row r="28" spans="1:12" ht="12" customHeight="1">
      <c r="A28" s="148" t="s">
        <v>352</v>
      </c>
      <c r="B28" s="149">
        <v>1799</v>
      </c>
      <c r="C28" s="146">
        <v>918</v>
      </c>
      <c r="D28" s="146">
        <v>798</v>
      </c>
      <c r="E28" s="146">
        <v>550</v>
      </c>
      <c r="F28" s="146">
        <v>13</v>
      </c>
      <c r="G28" s="150">
        <v>228</v>
      </c>
      <c r="H28" s="150">
        <v>7</v>
      </c>
      <c r="I28" s="146">
        <v>120</v>
      </c>
      <c r="J28" s="146">
        <v>799</v>
      </c>
      <c r="K28" s="146">
        <v>8</v>
      </c>
      <c r="L28" s="147">
        <v>703</v>
      </c>
    </row>
    <row r="29" spans="1:12" ht="12" customHeight="1">
      <c r="A29" s="148" t="s">
        <v>353</v>
      </c>
      <c r="B29" s="149">
        <v>1978</v>
      </c>
      <c r="C29" s="146">
        <v>1637</v>
      </c>
      <c r="D29" s="146">
        <v>1463</v>
      </c>
      <c r="E29" s="146">
        <v>1404</v>
      </c>
      <c r="F29" s="146">
        <v>15</v>
      </c>
      <c r="G29" s="150">
        <v>29</v>
      </c>
      <c r="H29" s="150">
        <v>15</v>
      </c>
      <c r="I29" s="146">
        <v>174</v>
      </c>
      <c r="J29" s="146">
        <v>140</v>
      </c>
      <c r="K29" s="146">
        <v>14</v>
      </c>
      <c r="L29" s="147">
        <v>73</v>
      </c>
    </row>
    <row r="30" spans="1:12" ht="12" customHeight="1">
      <c r="A30" s="148" t="s">
        <v>354</v>
      </c>
      <c r="B30" s="149">
        <v>2501</v>
      </c>
      <c r="C30" s="146">
        <v>2205</v>
      </c>
      <c r="D30" s="146">
        <v>2064</v>
      </c>
      <c r="E30" s="146">
        <v>2029</v>
      </c>
      <c r="F30" s="146">
        <v>11</v>
      </c>
      <c r="G30" s="150">
        <v>13</v>
      </c>
      <c r="H30" s="150">
        <v>11</v>
      </c>
      <c r="I30" s="146">
        <v>141</v>
      </c>
      <c r="J30" s="146">
        <v>66</v>
      </c>
      <c r="K30" s="146">
        <v>9</v>
      </c>
      <c r="L30" s="147">
        <v>25</v>
      </c>
    </row>
    <row r="31" spans="1:12" ht="12" customHeight="1">
      <c r="A31" s="148" t="s">
        <v>355</v>
      </c>
      <c r="B31" s="149">
        <v>3447</v>
      </c>
      <c r="C31" s="146">
        <v>3126</v>
      </c>
      <c r="D31" s="146">
        <v>2977</v>
      </c>
      <c r="E31" s="146">
        <v>2943</v>
      </c>
      <c r="F31" s="146">
        <v>11</v>
      </c>
      <c r="G31" s="150">
        <v>6</v>
      </c>
      <c r="H31" s="150">
        <v>17</v>
      </c>
      <c r="I31" s="146">
        <v>149</v>
      </c>
      <c r="J31" s="146">
        <v>58</v>
      </c>
      <c r="K31" s="146">
        <v>14</v>
      </c>
      <c r="L31" s="147">
        <v>7</v>
      </c>
    </row>
    <row r="32" spans="1:12" ht="12" customHeight="1">
      <c r="A32" s="148" t="s">
        <v>356</v>
      </c>
      <c r="B32" s="149">
        <v>3479</v>
      </c>
      <c r="C32" s="146">
        <v>3210</v>
      </c>
      <c r="D32" s="146">
        <v>3065</v>
      </c>
      <c r="E32" s="146">
        <v>3032</v>
      </c>
      <c r="F32" s="146">
        <v>11</v>
      </c>
      <c r="G32" s="150">
        <v>5</v>
      </c>
      <c r="H32" s="150">
        <v>17</v>
      </c>
      <c r="I32" s="146">
        <v>145</v>
      </c>
      <c r="J32" s="146">
        <v>43</v>
      </c>
      <c r="K32" s="146">
        <v>13</v>
      </c>
      <c r="L32" s="147">
        <v>1</v>
      </c>
    </row>
    <row r="33" spans="1:12" ht="12" customHeight="1">
      <c r="A33" s="148" t="s">
        <v>357</v>
      </c>
      <c r="B33" s="149">
        <v>2994</v>
      </c>
      <c r="C33" s="146">
        <v>2762</v>
      </c>
      <c r="D33" s="146">
        <v>2636</v>
      </c>
      <c r="E33" s="146">
        <v>2608</v>
      </c>
      <c r="F33" s="146">
        <v>5</v>
      </c>
      <c r="G33" s="150">
        <v>6</v>
      </c>
      <c r="H33" s="150">
        <v>17</v>
      </c>
      <c r="I33" s="146">
        <v>126</v>
      </c>
      <c r="J33" s="146">
        <v>46</v>
      </c>
      <c r="K33" s="146">
        <v>10</v>
      </c>
      <c r="L33" s="147">
        <v>5</v>
      </c>
    </row>
    <row r="34" spans="1:12" ht="12" customHeight="1">
      <c r="A34" s="148" t="s">
        <v>358</v>
      </c>
      <c r="B34" s="149">
        <v>2588</v>
      </c>
      <c r="C34" s="146">
        <v>2398</v>
      </c>
      <c r="D34" s="146">
        <v>2302</v>
      </c>
      <c r="E34" s="146">
        <v>2274</v>
      </c>
      <c r="F34" s="146">
        <v>12</v>
      </c>
      <c r="G34" s="150">
        <v>1</v>
      </c>
      <c r="H34" s="150">
        <v>15</v>
      </c>
      <c r="I34" s="146">
        <v>96</v>
      </c>
      <c r="J34" s="146">
        <v>45</v>
      </c>
      <c r="K34" s="146">
        <v>15</v>
      </c>
      <c r="L34" s="147">
        <v>2</v>
      </c>
    </row>
    <row r="35" spans="1:12" ht="12" customHeight="1">
      <c r="A35" s="148" t="s">
        <v>359</v>
      </c>
      <c r="B35" s="149">
        <v>2723</v>
      </c>
      <c r="C35" s="146">
        <v>2470</v>
      </c>
      <c r="D35" s="146">
        <v>2320</v>
      </c>
      <c r="E35" s="146">
        <v>2272</v>
      </c>
      <c r="F35" s="146">
        <v>16</v>
      </c>
      <c r="G35" s="150">
        <v>2</v>
      </c>
      <c r="H35" s="150">
        <v>30</v>
      </c>
      <c r="I35" s="146">
        <v>150</v>
      </c>
      <c r="J35" s="146">
        <v>114</v>
      </c>
      <c r="K35" s="146">
        <v>36</v>
      </c>
      <c r="L35" s="147">
        <v>5</v>
      </c>
    </row>
    <row r="36" spans="1:12" ht="12" customHeight="1">
      <c r="A36" s="148" t="s">
        <v>360</v>
      </c>
      <c r="B36" s="149">
        <v>3457</v>
      </c>
      <c r="C36" s="146">
        <v>2763</v>
      </c>
      <c r="D36" s="146">
        <v>2545</v>
      </c>
      <c r="E36" s="146">
        <v>2439</v>
      </c>
      <c r="F36" s="146">
        <v>59</v>
      </c>
      <c r="G36" s="150">
        <v>2</v>
      </c>
      <c r="H36" s="150">
        <v>45</v>
      </c>
      <c r="I36" s="146">
        <v>218</v>
      </c>
      <c r="J36" s="146">
        <v>569</v>
      </c>
      <c r="K36" s="146">
        <v>132</v>
      </c>
      <c r="L36" s="147">
        <v>4</v>
      </c>
    </row>
    <row r="37" spans="1:12" ht="12" customHeight="1">
      <c r="A37" s="148" t="s">
        <v>361</v>
      </c>
      <c r="B37" s="149">
        <v>2752</v>
      </c>
      <c r="C37" s="146">
        <v>1465</v>
      </c>
      <c r="D37" s="146">
        <v>1376</v>
      </c>
      <c r="E37" s="146">
        <v>1241</v>
      </c>
      <c r="F37" s="146">
        <v>100</v>
      </c>
      <c r="G37" s="150">
        <v>2</v>
      </c>
      <c r="H37" s="150">
        <v>33</v>
      </c>
      <c r="I37" s="146">
        <v>89</v>
      </c>
      <c r="J37" s="146">
        <v>1182</v>
      </c>
      <c r="K37" s="146">
        <v>206</v>
      </c>
      <c r="L37" s="147" t="s">
        <v>319</v>
      </c>
    </row>
    <row r="38" spans="1:12" ht="12" customHeight="1">
      <c r="A38" s="148" t="s">
        <v>362</v>
      </c>
      <c r="B38" s="149">
        <v>2231</v>
      </c>
      <c r="C38" s="146">
        <v>767</v>
      </c>
      <c r="D38" s="146">
        <v>721</v>
      </c>
      <c r="E38" s="146">
        <v>621</v>
      </c>
      <c r="F38" s="146">
        <v>74</v>
      </c>
      <c r="G38" s="150" t="s">
        <v>319</v>
      </c>
      <c r="H38" s="150">
        <v>26</v>
      </c>
      <c r="I38" s="146">
        <v>46</v>
      </c>
      <c r="J38" s="146">
        <v>1365</v>
      </c>
      <c r="K38" s="146">
        <v>196</v>
      </c>
      <c r="L38" s="147">
        <v>3</v>
      </c>
    </row>
    <row r="39" spans="1:12" ht="12" customHeight="1">
      <c r="A39" s="148" t="s">
        <v>363</v>
      </c>
      <c r="B39" s="149">
        <v>1913</v>
      </c>
      <c r="C39" s="146">
        <v>454</v>
      </c>
      <c r="D39" s="146">
        <v>437</v>
      </c>
      <c r="E39" s="146">
        <v>365</v>
      </c>
      <c r="F39" s="146">
        <v>38</v>
      </c>
      <c r="G39" s="150" t="s">
        <v>319</v>
      </c>
      <c r="H39" s="150">
        <v>34</v>
      </c>
      <c r="I39" s="146">
        <v>17</v>
      </c>
      <c r="J39" s="146">
        <v>1342</v>
      </c>
      <c r="K39" s="146">
        <v>183</v>
      </c>
      <c r="L39" s="147" t="s">
        <v>319</v>
      </c>
    </row>
    <row r="40" spans="1:12" ht="12" customHeight="1">
      <c r="A40" s="148" t="s">
        <v>364</v>
      </c>
      <c r="B40" s="149">
        <v>1257</v>
      </c>
      <c r="C40" s="146">
        <v>207</v>
      </c>
      <c r="D40" s="146">
        <v>201</v>
      </c>
      <c r="E40" s="146">
        <v>170</v>
      </c>
      <c r="F40" s="146">
        <v>14</v>
      </c>
      <c r="G40" s="150" t="s">
        <v>319</v>
      </c>
      <c r="H40" s="150">
        <v>17</v>
      </c>
      <c r="I40" s="146">
        <v>6</v>
      </c>
      <c r="J40" s="146">
        <v>981</v>
      </c>
      <c r="K40" s="146">
        <v>122</v>
      </c>
      <c r="L40" s="147" t="s">
        <v>319</v>
      </c>
    </row>
    <row r="41" spans="1:12" ht="12" customHeight="1">
      <c r="A41" s="148" t="s">
        <v>346</v>
      </c>
      <c r="B41" s="149">
        <v>759</v>
      </c>
      <c r="C41" s="146">
        <v>88</v>
      </c>
      <c r="D41" s="146">
        <v>87</v>
      </c>
      <c r="E41" s="146">
        <v>71</v>
      </c>
      <c r="F41" s="146">
        <v>10</v>
      </c>
      <c r="G41" s="150" t="s">
        <v>319</v>
      </c>
      <c r="H41" s="150">
        <v>6</v>
      </c>
      <c r="I41" s="146">
        <v>1</v>
      </c>
      <c r="J41" s="146">
        <v>636</v>
      </c>
      <c r="K41" s="146">
        <v>68</v>
      </c>
      <c r="L41" s="147" t="s">
        <v>319</v>
      </c>
    </row>
    <row r="42" spans="1:12" ht="12" customHeight="1">
      <c r="A42" s="148" t="s">
        <v>347</v>
      </c>
      <c r="B42" s="145"/>
      <c r="C42" s="151"/>
      <c r="D42" s="151"/>
      <c r="E42" s="151"/>
      <c r="F42" s="151"/>
      <c r="G42" s="151"/>
      <c r="H42" s="151"/>
      <c r="I42" s="151"/>
      <c r="J42" s="151"/>
      <c r="K42" s="151"/>
      <c r="L42" s="152"/>
    </row>
    <row r="43" spans="1:12" ht="12" customHeight="1">
      <c r="A43" s="148" t="s">
        <v>348</v>
      </c>
      <c r="B43" s="145">
        <f aca="true" t="shared" si="4" ref="B43:L43">SUM(B27:B36)</f>
        <v>26890</v>
      </c>
      <c r="C43" s="151">
        <f t="shared" si="4"/>
        <v>21681</v>
      </c>
      <c r="D43" s="151">
        <f t="shared" si="4"/>
        <v>20343</v>
      </c>
      <c r="E43" s="151">
        <f t="shared" si="4"/>
        <v>19628</v>
      </c>
      <c r="F43" s="151">
        <f t="shared" si="4"/>
        <v>155</v>
      </c>
      <c r="G43" s="151">
        <f t="shared" si="4"/>
        <v>385</v>
      </c>
      <c r="H43" s="151">
        <f t="shared" si="4"/>
        <v>175</v>
      </c>
      <c r="I43" s="151">
        <f t="shared" si="4"/>
        <v>1338</v>
      </c>
      <c r="J43" s="151">
        <f t="shared" si="4"/>
        <v>3551</v>
      </c>
      <c r="K43" s="151">
        <f t="shared" si="4"/>
        <v>258</v>
      </c>
      <c r="L43" s="152">
        <f t="shared" si="4"/>
        <v>2450</v>
      </c>
    </row>
    <row r="44" spans="1:12" ht="12" customHeight="1">
      <c r="A44" s="157" t="s">
        <v>349</v>
      </c>
      <c r="B44" s="158">
        <f>SUM(B37:B41)</f>
        <v>8912</v>
      </c>
      <c r="C44" s="159">
        <f>SUM(C37:C41)</f>
        <v>2981</v>
      </c>
      <c r="D44" s="159">
        <f>SUM(D37:D41)</f>
        <v>2822</v>
      </c>
      <c r="E44" s="159">
        <f>SUM(E37:E41)</f>
        <v>2468</v>
      </c>
      <c r="F44" s="159">
        <f>SUM(F37:F41)</f>
        <v>236</v>
      </c>
      <c r="G44" s="160">
        <v>2</v>
      </c>
      <c r="H44" s="159">
        <f>SUM(H37:H41)</f>
        <v>116</v>
      </c>
      <c r="I44" s="159">
        <f>SUM(I37:I41)</f>
        <v>159</v>
      </c>
      <c r="J44" s="159">
        <f>SUM(J37:J41)</f>
        <v>5506</v>
      </c>
      <c r="K44" s="159">
        <f>SUM(K37:K41)</f>
        <v>775</v>
      </c>
      <c r="L44" s="161">
        <f>SUM(L37:L41)</f>
        <v>3</v>
      </c>
    </row>
    <row r="45" spans="1:12" ht="13.5" customHeight="1">
      <c r="A45" s="144" t="s">
        <v>351</v>
      </c>
      <c r="B45" s="145">
        <f aca="true" t="shared" si="5" ref="B45:L45">SUM(B46:B60)</f>
        <v>44588</v>
      </c>
      <c r="C45" s="151">
        <f t="shared" si="5"/>
        <v>18216</v>
      </c>
      <c r="D45" s="151">
        <f t="shared" si="5"/>
        <v>17304</v>
      </c>
      <c r="E45" s="151">
        <f t="shared" si="5"/>
        <v>11236</v>
      </c>
      <c r="F45" s="151">
        <f t="shared" si="5"/>
        <v>5319</v>
      </c>
      <c r="G45" s="151">
        <f t="shared" si="5"/>
        <v>382</v>
      </c>
      <c r="H45" s="151">
        <f t="shared" si="5"/>
        <v>367</v>
      </c>
      <c r="I45" s="151">
        <f t="shared" si="5"/>
        <v>912</v>
      </c>
      <c r="J45" s="151">
        <f t="shared" si="5"/>
        <v>24008</v>
      </c>
      <c r="K45" s="151">
        <f t="shared" si="5"/>
        <v>16330</v>
      </c>
      <c r="L45" s="152">
        <f t="shared" si="5"/>
        <v>2376</v>
      </c>
    </row>
    <row r="46" spans="1:12" ht="12" customHeight="1">
      <c r="A46" s="148" t="s">
        <v>345</v>
      </c>
      <c r="B46" s="149">
        <v>1869</v>
      </c>
      <c r="C46" s="146">
        <v>178</v>
      </c>
      <c r="D46" s="146">
        <v>165</v>
      </c>
      <c r="E46" s="146">
        <v>32</v>
      </c>
      <c r="F46" s="146">
        <v>7</v>
      </c>
      <c r="G46" s="150">
        <v>126</v>
      </c>
      <c r="H46" s="150" t="s">
        <v>319</v>
      </c>
      <c r="I46" s="146">
        <v>13</v>
      </c>
      <c r="J46" s="146">
        <v>1646</v>
      </c>
      <c r="K46" s="146">
        <v>17</v>
      </c>
      <c r="L46" s="147">
        <v>1615</v>
      </c>
    </row>
    <row r="47" spans="1:12" ht="12" customHeight="1">
      <c r="A47" s="148" t="s">
        <v>352</v>
      </c>
      <c r="B47" s="149">
        <v>2009</v>
      </c>
      <c r="C47" s="146">
        <v>1149</v>
      </c>
      <c r="D47" s="146">
        <v>1056</v>
      </c>
      <c r="E47" s="146">
        <v>783</v>
      </c>
      <c r="F47" s="146">
        <v>51</v>
      </c>
      <c r="G47" s="150">
        <v>212</v>
      </c>
      <c r="H47" s="150">
        <v>10</v>
      </c>
      <c r="I47" s="146">
        <v>93</v>
      </c>
      <c r="J47" s="146">
        <v>764</v>
      </c>
      <c r="K47" s="146">
        <v>95</v>
      </c>
      <c r="L47" s="147">
        <v>649</v>
      </c>
    </row>
    <row r="48" spans="1:12" ht="12" customHeight="1">
      <c r="A48" s="148" t="s">
        <v>353</v>
      </c>
      <c r="B48" s="149">
        <v>2507</v>
      </c>
      <c r="C48" s="146">
        <v>1812</v>
      </c>
      <c r="D48" s="146">
        <v>1690</v>
      </c>
      <c r="E48" s="146">
        <v>1496</v>
      </c>
      <c r="F48" s="146">
        <v>137</v>
      </c>
      <c r="G48" s="150">
        <v>15</v>
      </c>
      <c r="H48" s="150">
        <v>42</v>
      </c>
      <c r="I48" s="146">
        <v>122</v>
      </c>
      <c r="J48" s="146">
        <v>492</v>
      </c>
      <c r="K48" s="146">
        <v>423</v>
      </c>
      <c r="L48" s="147">
        <v>51</v>
      </c>
    </row>
    <row r="49" spans="1:12" ht="12" customHeight="1">
      <c r="A49" s="148" t="s">
        <v>354</v>
      </c>
      <c r="B49" s="149">
        <v>3228</v>
      </c>
      <c r="C49" s="146">
        <v>1817</v>
      </c>
      <c r="D49" s="146">
        <v>1700</v>
      </c>
      <c r="E49" s="146">
        <v>1365</v>
      </c>
      <c r="F49" s="146">
        <v>257</v>
      </c>
      <c r="G49" s="150">
        <v>5</v>
      </c>
      <c r="H49" s="150">
        <v>73</v>
      </c>
      <c r="I49" s="146">
        <v>117</v>
      </c>
      <c r="J49" s="146">
        <v>1180</v>
      </c>
      <c r="K49" s="146">
        <v>1130</v>
      </c>
      <c r="L49" s="147">
        <v>23</v>
      </c>
    </row>
    <row r="50" spans="1:12" ht="12" customHeight="1">
      <c r="A50" s="148" t="s">
        <v>355</v>
      </c>
      <c r="B50" s="149">
        <v>4287</v>
      </c>
      <c r="C50" s="146">
        <v>2277</v>
      </c>
      <c r="D50" s="146">
        <v>2135</v>
      </c>
      <c r="E50" s="146">
        <v>1503</v>
      </c>
      <c r="F50" s="146">
        <v>539</v>
      </c>
      <c r="G50" s="150">
        <v>8</v>
      </c>
      <c r="H50" s="150">
        <v>85</v>
      </c>
      <c r="I50" s="146">
        <v>142</v>
      </c>
      <c r="J50" s="146">
        <v>1735</v>
      </c>
      <c r="K50" s="146">
        <v>1704</v>
      </c>
      <c r="L50" s="147">
        <v>9</v>
      </c>
    </row>
    <row r="51" spans="1:12" ht="12" customHeight="1">
      <c r="A51" s="148" t="s">
        <v>356</v>
      </c>
      <c r="B51" s="149">
        <v>3988</v>
      </c>
      <c r="C51" s="146">
        <v>2199</v>
      </c>
      <c r="D51" s="146">
        <v>2108</v>
      </c>
      <c r="E51" s="146">
        <v>1361</v>
      </c>
      <c r="F51" s="146">
        <v>710</v>
      </c>
      <c r="G51" s="150">
        <v>5</v>
      </c>
      <c r="H51" s="150">
        <v>32</v>
      </c>
      <c r="I51" s="146">
        <v>91</v>
      </c>
      <c r="J51" s="146">
        <v>1533</v>
      </c>
      <c r="K51" s="146">
        <v>1498</v>
      </c>
      <c r="L51" s="147">
        <v>16</v>
      </c>
    </row>
    <row r="52" spans="1:12" ht="12" customHeight="1">
      <c r="A52" s="148" t="s">
        <v>357</v>
      </c>
      <c r="B52" s="149">
        <v>3569</v>
      </c>
      <c r="C52" s="146">
        <v>2114</v>
      </c>
      <c r="D52" s="146">
        <v>2020</v>
      </c>
      <c r="E52" s="146">
        <v>1174</v>
      </c>
      <c r="F52" s="146">
        <v>828</v>
      </c>
      <c r="G52" s="150">
        <v>3</v>
      </c>
      <c r="H52" s="150">
        <v>15</v>
      </c>
      <c r="I52" s="146">
        <v>94</v>
      </c>
      <c r="J52" s="146">
        <v>1276</v>
      </c>
      <c r="K52" s="146">
        <v>1257</v>
      </c>
      <c r="L52" s="147">
        <v>2</v>
      </c>
    </row>
    <row r="53" spans="1:12" ht="12" customHeight="1">
      <c r="A53" s="148" t="s">
        <v>358</v>
      </c>
      <c r="B53" s="149">
        <v>3063</v>
      </c>
      <c r="C53" s="146">
        <v>1841</v>
      </c>
      <c r="D53" s="146">
        <v>1761</v>
      </c>
      <c r="E53" s="146">
        <v>1039</v>
      </c>
      <c r="F53" s="146">
        <v>697</v>
      </c>
      <c r="G53" s="150">
        <v>5</v>
      </c>
      <c r="H53" s="150">
        <v>20</v>
      </c>
      <c r="I53" s="146">
        <v>80</v>
      </c>
      <c r="J53" s="146">
        <v>1063</v>
      </c>
      <c r="K53" s="146">
        <v>1033</v>
      </c>
      <c r="L53" s="147">
        <v>2</v>
      </c>
    </row>
    <row r="54" spans="1:12" ht="12" customHeight="1">
      <c r="A54" s="148" t="s">
        <v>359</v>
      </c>
      <c r="B54" s="149">
        <v>3283</v>
      </c>
      <c r="C54" s="146">
        <v>1674</v>
      </c>
      <c r="D54" s="146">
        <v>1605</v>
      </c>
      <c r="E54" s="146">
        <v>954</v>
      </c>
      <c r="F54" s="146">
        <v>628</v>
      </c>
      <c r="G54" s="150">
        <v>1</v>
      </c>
      <c r="H54" s="150">
        <v>22</v>
      </c>
      <c r="I54" s="146">
        <v>69</v>
      </c>
      <c r="J54" s="146">
        <v>1457</v>
      </c>
      <c r="K54" s="146">
        <v>1396</v>
      </c>
      <c r="L54" s="147">
        <v>1</v>
      </c>
    </row>
    <row r="55" spans="1:12" ht="12" customHeight="1">
      <c r="A55" s="148" t="s">
        <v>360</v>
      </c>
      <c r="B55" s="149">
        <v>4127</v>
      </c>
      <c r="C55" s="146">
        <v>1570</v>
      </c>
      <c r="D55" s="146">
        <v>1515</v>
      </c>
      <c r="E55" s="146">
        <v>847</v>
      </c>
      <c r="F55" s="146">
        <v>643</v>
      </c>
      <c r="G55" s="150" t="s">
        <v>319</v>
      </c>
      <c r="H55" s="150">
        <v>25</v>
      </c>
      <c r="I55" s="146">
        <v>55</v>
      </c>
      <c r="J55" s="146">
        <v>2409</v>
      </c>
      <c r="K55" s="146">
        <v>2099</v>
      </c>
      <c r="L55" s="147">
        <v>3</v>
      </c>
    </row>
    <row r="56" spans="1:12" ht="12" customHeight="1">
      <c r="A56" s="148" t="s">
        <v>361</v>
      </c>
      <c r="B56" s="149">
        <v>3386</v>
      </c>
      <c r="C56" s="146">
        <v>823</v>
      </c>
      <c r="D56" s="146">
        <v>806</v>
      </c>
      <c r="E56" s="146">
        <v>387</v>
      </c>
      <c r="F56" s="146">
        <v>406</v>
      </c>
      <c r="G56" s="150">
        <v>1</v>
      </c>
      <c r="H56" s="150">
        <v>12</v>
      </c>
      <c r="I56" s="146">
        <v>17</v>
      </c>
      <c r="J56" s="146">
        <v>2426</v>
      </c>
      <c r="K56" s="146">
        <v>1785</v>
      </c>
      <c r="L56" s="147">
        <v>2</v>
      </c>
    </row>
    <row r="57" spans="1:12" ht="12" customHeight="1">
      <c r="A57" s="148" t="s">
        <v>362</v>
      </c>
      <c r="B57" s="149">
        <v>2861</v>
      </c>
      <c r="C57" s="146">
        <v>410</v>
      </c>
      <c r="D57" s="146">
        <v>401</v>
      </c>
      <c r="E57" s="146">
        <v>174</v>
      </c>
      <c r="F57" s="146">
        <v>214</v>
      </c>
      <c r="G57" s="150">
        <v>1</v>
      </c>
      <c r="H57" s="150">
        <v>12</v>
      </c>
      <c r="I57" s="146">
        <v>9</v>
      </c>
      <c r="J57" s="146">
        <v>2292</v>
      </c>
      <c r="K57" s="146">
        <v>1421</v>
      </c>
      <c r="L57" s="147">
        <v>2</v>
      </c>
    </row>
    <row r="58" spans="1:12" ht="12" customHeight="1">
      <c r="A58" s="148" t="s">
        <v>363</v>
      </c>
      <c r="B58" s="149">
        <v>2497</v>
      </c>
      <c r="C58" s="146">
        <v>202</v>
      </c>
      <c r="D58" s="146">
        <v>194</v>
      </c>
      <c r="E58" s="146">
        <v>80</v>
      </c>
      <c r="F58" s="146">
        <v>108</v>
      </c>
      <c r="G58" s="150" t="s">
        <v>319</v>
      </c>
      <c r="H58" s="150">
        <v>6</v>
      </c>
      <c r="I58" s="146">
        <v>8</v>
      </c>
      <c r="J58" s="146">
        <v>2151</v>
      </c>
      <c r="K58" s="146">
        <v>1177</v>
      </c>
      <c r="L58" s="147">
        <v>1</v>
      </c>
    </row>
    <row r="59" spans="1:12" ht="12" customHeight="1">
      <c r="A59" s="148" t="s">
        <v>364</v>
      </c>
      <c r="B59" s="149">
        <v>1942</v>
      </c>
      <c r="C59" s="146">
        <v>99</v>
      </c>
      <c r="D59" s="146">
        <v>98</v>
      </c>
      <c r="E59" s="146">
        <v>27</v>
      </c>
      <c r="F59" s="146">
        <v>65</v>
      </c>
      <c r="G59" s="150" t="s">
        <v>319</v>
      </c>
      <c r="H59" s="150">
        <v>6</v>
      </c>
      <c r="I59" s="146">
        <v>1</v>
      </c>
      <c r="J59" s="146">
        <v>1741</v>
      </c>
      <c r="K59" s="146">
        <v>786</v>
      </c>
      <c r="L59" s="147" t="s">
        <v>319</v>
      </c>
    </row>
    <row r="60" spans="1:12" ht="12" customHeight="1">
      <c r="A60" s="148" t="s">
        <v>346</v>
      </c>
      <c r="B60" s="149">
        <v>1972</v>
      </c>
      <c r="C60" s="146">
        <v>51</v>
      </c>
      <c r="D60" s="146">
        <v>50</v>
      </c>
      <c r="E60" s="146">
        <v>14</v>
      </c>
      <c r="F60" s="146">
        <v>29</v>
      </c>
      <c r="G60" s="150" t="s">
        <v>319</v>
      </c>
      <c r="H60" s="150">
        <v>7</v>
      </c>
      <c r="I60" s="146">
        <v>1</v>
      </c>
      <c r="J60" s="146">
        <v>1843</v>
      </c>
      <c r="K60" s="146">
        <v>509</v>
      </c>
      <c r="L60" s="147" t="s">
        <v>319</v>
      </c>
    </row>
    <row r="61" spans="1:12" ht="12" customHeight="1">
      <c r="A61" s="148" t="s">
        <v>347</v>
      </c>
      <c r="B61" s="145"/>
      <c r="C61" s="151"/>
      <c r="D61" s="151"/>
      <c r="E61" s="151"/>
      <c r="F61" s="151"/>
      <c r="G61" s="151"/>
      <c r="H61" s="151"/>
      <c r="I61" s="151"/>
      <c r="J61" s="151"/>
      <c r="K61" s="151"/>
      <c r="L61" s="152"/>
    </row>
    <row r="62" spans="1:12" ht="12" customHeight="1">
      <c r="A62" s="148" t="s">
        <v>348</v>
      </c>
      <c r="B62" s="145">
        <f aca="true" t="shared" si="6" ref="B62:L62">SUM(B46:B55)</f>
        <v>31930</v>
      </c>
      <c r="C62" s="151">
        <f t="shared" si="6"/>
        <v>16631</v>
      </c>
      <c r="D62" s="151">
        <f t="shared" si="6"/>
        <v>15755</v>
      </c>
      <c r="E62" s="151">
        <f t="shared" si="6"/>
        <v>10554</v>
      </c>
      <c r="F62" s="151">
        <f t="shared" si="6"/>
        <v>4497</v>
      </c>
      <c r="G62" s="151">
        <f t="shared" si="6"/>
        <v>380</v>
      </c>
      <c r="H62" s="151">
        <f t="shared" si="6"/>
        <v>324</v>
      </c>
      <c r="I62" s="151">
        <f t="shared" si="6"/>
        <v>876</v>
      </c>
      <c r="J62" s="151">
        <f t="shared" si="6"/>
        <v>13555</v>
      </c>
      <c r="K62" s="151">
        <f t="shared" si="6"/>
        <v>10652</v>
      </c>
      <c r="L62" s="152">
        <f t="shared" si="6"/>
        <v>2371</v>
      </c>
    </row>
    <row r="63" spans="1:12" ht="12" customHeight="1">
      <c r="A63" s="162" t="s">
        <v>349</v>
      </c>
      <c r="B63" s="163">
        <f>SUM(B56:B60)</f>
        <v>12658</v>
      </c>
      <c r="C63" s="164">
        <f>SUM(C56:C60)</f>
        <v>1585</v>
      </c>
      <c r="D63" s="164">
        <f>SUM(D56:D60)</f>
        <v>1549</v>
      </c>
      <c r="E63" s="164">
        <f>SUM(E56:E60)</f>
        <v>682</v>
      </c>
      <c r="F63" s="164">
        <f>SUM(F56:F60)</f>
        <v>822</v>
      </c>
      <c r="G63" s="168">
        <v>2</v>
      </c>
      <c r="H63" s="164">
        <f>SUM(H56:H60)</f>
        <v>43</v>
      </c>
      <c r="I63" s="164">
        <f>SUM(I56:I60)</f>
        <v>36</v>
      </c>
      <c r="J63" s="164">
        <f>SUM(J56:J60)</f>
        <v>10453</v>
      </c>
      <c r="K63" s="164">
        <f>SUM(K56:K60)</f>
        <v>5678</v>
      </c>
      <c r="L63" s="165">
        <f>SUM(L56:L60)</f>
        <v>5</v>
      </c>
    </row>
  </sheetData>
  <mergeCells count="9">
    <mergeCell ref="L5:L6"/>
    <mergeCell ref="C4:I4"/>
    <mergeCell ref="D5:H5"/>
    <mergeCell ref="I5:I6"/>
    <mergeCell ref="J4:J6"/>
    <mergeCell ref="A4:A6"/>
    <mergeCell ref="B4:B6"/>
    <mergeCell ref="C5:C6"/>
    <mergeCell ref="K5:K6"/>
  </mergeCells>
  <hyperlinks>
    <hyperlink ref="A1" location="目次!A10" display="目次へ"/>
  </hyperlinks>
  <printOptions/>
  <pageMargins left="0.7874015748031497" right="0.5905511811023623" top="0.984251968503937" bottom="0.5905511811023623" header="0.5118110236220472" footer="0.31496062992125984"/>
  <pageSetup firstPageNumber="11"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8"/>
  <sheetViews>
    <sheetView workbookViewId="0" topLeftCell="A1">
      <selection activeCell="A1" sqref="A1"/>
    </sheetView>
  </sheetViews>
  <sheetFormatPr defaultColWidth="9.00390625" defaultRowHeight="13.5"/>
  <cols>
    <col min="1" max="1" width="10.00390625" style="22" customWidth="1"/>
    <col min="2" max="8" width="10.125" style="22" customWidth="1"/>
    <col min="9" max="16" width="10.125" style="0" customWidth="1"/>
    <col min="17" max="16384" width="9.00390625" style="22" customWidth="1"/>
  </cols>
  <sheetData>
    <row r="1" ht="15" customHeight="1">
      <c r="A1" s="983" t="s">
        <v>605</v>
      </c>
    </row>
    <row r="2" ht="13.5">
      <c r="A2" s="835" t="s">
        <v>427</v>
      </c>
    </row>
    <row r="3" ht="6" customHeight="1">
      <c r="A3" s="169"/>
    </row>
    <row r="4" spans="1:16" ht="16.5" customHeight="1">
      <c r="A4" s="1042" t="s">
        <v>313</v>
      </c>
      <c r="B4" s="1039" t="s">
        <v>428</v>
      </c>
      <c r="C4" s="1040"/>
      <c r="D4" s="1040"/>
      <c r="E4" s="1040"/>
      <c r="F4" s="1040"/>
      <c r="G4" s="1040"/>
      <c r="H4" s="1040"/>
      <c r="I4" s="1040"/>
      <c r="J4" s="1040"/>
      <c r="K4" s="1040"/>
      <c r="L4" s="1041"/>
      <c r="M4" s="1044" t="s">
        <v>429</v>
      </c>
      <c r="N4" s="1046" t="s">
        <v>430</v>
      </c>
      <c r="O4" s="1046" t="s">
        <v>178</v>
      </c>
      <c r="P4" s="980" t="s">
        <v>179</v>
      </c>
    </row>
    <row r="5" spans="1:16" ht="67.5" customHeight="1">
      <c r="A5" s="1043"/>
      <c r="B5" s="170" t="s">
        <v>285</v>
      </c>
      <c r="C5" s="171" t="s">
        <v>439</v>
      </c>
      <c r="D5" s="170" t="s">
        <v>431</v>
      </c>
      <c r="E5" s="170" t="s">
        <v>432</v>
      </c>
      <c r="F5" s="170" t="s">
        <v>433</v>
      </c>
      <c r="G5" s="170" t="s">
        <v>434</v>
      </c>
      <c r="H5" s="172" t="s">
        <v>435</v>
      </c>
      <c r="I5" s="173" t="s">
        <v>436</v>
      </c>
      <c r="J5" s="173" t="s">
        <v>437</v>
      </c>
      <c r="K5" s="170" t="s">
        <v>440</v>
      </c>
      <c r="L5" s="174" t="s">
        <v>438</v>
      </c>
      <c r="M5" s="1045"/>
      <c r="N5" s="1047"/>
      <c r="O5" s="1047"/>
      <c r="P5" s="981"/>
    </row>
    <row r="6" spans="1:16" ht="32.25" customHeight="1">
      <c r="A6" s="182" t="s">
        <v>285</v>
      </c>
      <c r="B6" s="175">
        <v>39730</v>
      </c>
      <c r="C6" s="176">
        <v>11609</v>
      </c>
      <c r="D6" s="176">
        <v>12982</v>
      </c>
      <c r="E6" s="176">
        <v>7810</v>
      </c>
      <c r="F6" s="176">
        <v>5758</v>
      </c>
      <c r="G6" s="177">
        <v>1297</v>
      </c>
      <c r="H6" s="177">
        <v>217</v>
      </c>
      <c r="I6" s="178">
        <v>47</v>
      </c>
      <c r="J6" s="178">
        <v>6</v>
      </c>
      <c r="K6" s="178">
        <v>3</v>
      </c>
      <c r="L6" s="178">
        <v>1</v>
      </c>
      <c r="M6" s="179">
        <v>92236</v>
      </c>
      <c r="N6" s="180">
        <v>2.32157</v>
      </c>
      <c r="O6" s="181">
        <v>415</v>
      </c>
      <c r="P6" s="183">
        <v>425</v>
      </c>
    </row>
    <row r="7" ht="13.5">
      <c r="A7" s="169"/>
    </row>
    <row r="8" ht="13.5">
      <c r="A8" s="169"/>
    </row>
  </sheetData>
  <mergeCells count="6">
    <mergeCell ref="P4:P5"/>
    <mergeCell ref="B4:L4"/>
    <mergeCell ref="A4:A5"/>
    <mergeCell ref="M4:M5"/>
    <mergeCell ref="N4:N5"/>
    <mergeCell ref="O4:O5"/>
  </mergeCells>
  <hyperlinks>
    <hyperlink ref="A1" location="目次!A11" display="目次へ"/>
  </hyperlinks>
  <printOptions/>
  <pageMargins left="0.7874015748031497" right="0.5905511811023623" top="0.984251968503937" bottom="0.5905511811023623" header="0.5118110236220472"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2013-04-17T06:27:29Z</cp:lastPrinted>
  <dcterms:created xsi:type="dcterms:W3CDTF">2012-10-24T06:02:32Z</dcterms:created>
  <dcterms:modified xsi:type="dcterms:W3CDTF">2013-04-18T00:43:11Z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